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KP\PREF_MUNIC_DE MS\Pref_Mun_Vicentina\PREFEITURA\"/>
    </mc:Choice>
  </mc:AlternateContent>
  <xr:revisionPtr revIDLastSave="0" documentId="13_ncr:1_{AFBEAB15-70AD-42E4-BD8B-A71B100FC1F8}" xr6:coauthVersionLast="47" xr6:coauthVersionMax="47" xr10:uidLastSave="{00000000-0000-0000-0000-000000000000}"/>
  <bookViews>
    <workbookView xWindow="-108" yWindow="-108" windowWidth="23256" windowHeight="12576" tabRatio="396" xr2:uid="{00000000-000D-0000-FFFF-FFFF00000000}"/>
  </bookViews>
  <sheets>
    <sheet name="CIRC 01." sheetId="4" r:id="rId1"/>
    <sheet name="Quant. Condutores e eletrodutos" sheetId="5" r:id="rId2"/>
    <sheet name="Plan1" sheetId="6" r:id="rId3"/>
  </sheets>
  <definedNames>
    <definedName name="_xlnm.Print_Area" localSheetId="0">'CIRC 01.'!$A$1:$N$40</definedName>
    <definedName name="_xlnm.Print_Are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4" i="4" l="1"/>
  <c r="O30" i="4"/>
  <c r="L34" i="4"/>
  <c r="J34" i="4"/>
  <c r="E34" i="4"/>
  <c r="F34" i="4" s="1"/>
  <c r="G34" i="4" s="1"/>
  <c r="M34" i="4" s="1"/>
  <c r="D34" i="4"/>
  <c r="L30" i="4"/>
  <c r="J30" i="4"/>
  <c r="E30" i="4"/>
  <c r="F30" i="4" s="1"/>
  <c r="G30" i="4" s="1"/>
  <c r="M30" i="4" s="1"/>
  <c r="D30" i="4"/>
  <c r="B26" i="4"/>
  <c r="J26" i="4" s="1"/>
  <c r="L26" i="4"/>
  <c r="E26" i="4"/>
  <c r="F26" i="4" s="1"/>
  <c r="D26" i="4"/>
  <c r="O22" i="4"/>
  <c r="E22" i="4"/>
  <c r="F22" i="4" s="1"/>
  <c r="D22" i="4"/>
  <c r="L22" i="4"/>
  <c r="O26" i="4" l="1"/>
  <c r="G26" i="4"/>
  <c r="M26" i="4" s="1"/>
  <c r="G22" i="4"/>
  <c r="M22" i="4" s="1"/>
  <c r="J22" i="4"/>
  <c r="O18" i="4"/>
  <c r="P19" i="4" s="1"/>
  <c r="O33" i="4" l="1"/>
  <c r="P33" i="4" s="1"/>
  <c r="O29" i="4"/>
  <c r="O25" i="4"/>
  <c r="E33" i="4"/>
  <c r="F33" i="4" s="1"/>
  <c r="D33" i="4"/>
  <c r="L33" i="4"/>
  <c r="E29" i="4"/>
  <c r="F29" i="4" s="1"/>
  <c r="G29" i="4" s="1"/>
  <c r="M29" i="4" s="1"/>
  <c r="D29" i="4"/>
  <c r="L29" i="4"/>
  <c r="E25" i="4"/>
  <c r="F25" i="4" s="1"/>
  <c r="D25" i="4"/>
  <c r="L25" i="4"/>
  <c r="E21" i="4"/>
  <c r="F21" i="4" s="1"/>
  <c r="D21" i="4"/>
  <c r="J21" i="4"/>
  <c r="E18" i="4"/>
  <c r="F18" i="4" s="1"/>
  <c r="D18" i="4"/>
  <c r="B18" i="4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N43" i="5"/>
  <c r="N44" i="5"/>
  <c r="N45" i="5"/>
  <c r="N46" i="5"/>
  <c r="H6" i="5"/>
  <c r="H7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G6" i="5"/>
  <c r="G7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P25" i="4" l="1"/>
  <c r="Q25" i="4"/>
  <c r="O21" i="4"/>
  <c r="P21" i="4" s="1"/>
  <c r="J29" i="4"/>
  <c r="G33" i="4"/>
  <c r="M33" i="4" s="1"/>
  <c r="J33" i="4"/>
  <c r="G25" i="4"/>
  <c r="M25" i="4" s="1"/>
  <c r="J25" i="4"/>
  <c r="G21" i="4"/>
  <c r="M21" i="4" s="1"/>
  <c r="N8" i="5"/>
  <c r="L21" i="4"/>
  <c r="X6" i="5"/>
  <c r="X7" i="5"/>
  <c r="X8" i="5"/>
  <c r="X9" i="5"/>
  <c r="X10" i="5"/>
  <c r="X11" i="5"/>
  <c r="X12" i="5"/>
  <c r="X13" i="5"/>
  <c r="X14" i="5"/>
  <c r="X15" i="5"/>
  <c r="X16" i="5"/>
  <c r="X17" i="5"/>
  <c r="X18" i="5"/>
  <c r="X19" i="5"/>
  <c r="X20" i="5"/>
  <c r="X21" i="5"/>
  <c r="X22" i="5"/>
  <c r="X23" i="5"/>
  <c r="X24" i="5"/>
  <c r="X25" i="5"/>
  <c r="X26" i="5"/>
  <c r="X27" i="5"/>
  <c r="X28" i="5"/>
  <c r="X29" i="5"/>
  <c r="X30" i="5"/>
  <c r="X31" i="5"/>
  <c r="X32" i="5"/>
  <c r="X33" i="5"/>
  <c r="X34" i="5"/>
  <c r="X35" i="5"/>
  <c r="X36" i="5"/>
  <c r="X37" i="5"/>
  <c r="X38" i="5"/>
  <c r="X39" i="5"/>
  <c r="X40" i="5"/>
  <c r="X41" i="5"/>
  <c r="X42" i="5"/>
  <c r="X43" i="5"/>
  <c r="X44" i="5"/>
  <c r="X45" i="5"/>
  <c r="X46" i="5"/>
  <c r="X47" i="5"/>
  <c r="X48" i="5"/>
  <c r="X49" i="5"/>
  <c r="X50" i="5"/>
  <c r="X51" i="5"/>
  <c r="X52" i="5"/>
  <c r="X53" i="5"/>
  <c r="X54" i="5"/>
  <c r="X55" i="5"/>
  <c r="X56" i="5"/>
  <c r="X57" i="5"/>
  <c r="X58" i="5"/>
  <c r="X59" i="5"/>
  <c r="X60" i="5"/>
  <c r="X61" i="5"/>
  <c r="X62" i="5"/>
  <c r="X63" i="5"/>
  <c r="X64" i="5"/>
  <c r="X65" i="5"/>
  <c r="X66" i="5"/>
  <c r="X67" i="5"/>
  <c r="V6" i="5"/>
  <c r="V7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V49" i="5"/>
  <c r="V50" i="5"/>
  <c r="V51" i="5"/>
  <c r="V52" i="5"/>
  <c r="V53" i="5"/>
  <c r="V54" i="5"/>
  <c r="V55" i="5"/>
  <c r="V56" i="5"/>
  <c r="V57" i="5"/>
  <c r="V58" i="5"/>
  <c r="V59" i="5"/>
  <c r="V60" i="5"/>
  <c r="V61" i="5"/>
  <c r="V62" i="5"/>
  <c r="V63" i="5"/>
  <c r="V64" i="5"/>
  <c r="V65" i="5"/>
  <c r="V66" i="5"/>
  <c r="V67" i="5"/>
  <c r="V68" i="5"/>
  <c r="T6" i="5"/>
  <c r="T7" i="5"/>
  <c r="T8" i="5"/>
  <c r="T9" i="5"/>
  <c r="T10" i="5"/>
  <c r="T11" i="5"/>
  <c r="T12" i="5"/>
  <c r="T13" i="5"/>
  <c r="T14" i="5"/>
  <c r="T15" i="5"/>
  <c r="T16" i="5"/>
  <c r="T17" i="5"/>
  <c r="T18" i="5"/>
  <c r="T19" i="5"/>
  <c r="T20" i="5"/>
  <c r="T21" i="5"/>
  <c r="T22" i="5"/>
  <c r="T23" i="5"/>
  <c r="T24" i="5"/>
  <c r="T25" i="5"/>
  <c r="T26" i="5"/>
  <c r="T27" i="5"/>
  <c r="T28" i="5"/>
  <c r="T29" i="5"/>
  <c r="T30" i="5"/>
  <c r="T31" i="5"/>
  <c r="T32" i="5"/>
  <c r="T33" i="5"/>
  <c r="T34" i="5"/>
  <c r="T35" i="5"/>
  <c r="T36" i="5"/>
  <c r="T37" i="5"/>
  <c r="T38" i="5"/>
  <c r="T39" i="5"/>
  <c r="T40" i="5"/>
  <c r="T41" i="5"/>
  <c r="T42" i="5"/>
  <c r="T43" i="5"/>
  <c r="T44" i="5"/>
  <c r="T45" i="5"/>
  <c r="T46" i="5"/>
  <c r="T47" i="5"/>
  <c r="T48" i="5"/>
  <c r="T49" i="5"/>
  <c r="T50" i="5"/>
  <c r="T51" i="5"/>
  <c r="T52" i="5"/>
  <c r="T53" i="5"/>
  <c r="T54" i="5"/>
  <c r="T55" i="5"/>
  <c r="T56" i="5"/>
  <c r="T57" i="5"/>
  <c r="R6" i="5"/>
  <c r="R7" i="5"/>
  <c r="R8" i="5"/>
  <c r="R9" i="5"/>
  <c r="R10" i="5"/>
  <c r="R11" i="5"/>
  <c r="R12" i="5"/>
  <c r="R13" i="5"/>
  <c r="R14" i="5"/>
  <c r="R15" i="5"/>
  <c r="R16" i="5"/>
  <c r="R17" i="5"/>
  <c r="R18" i="5"/>
  <c r="R19" i="5"/>
  <c r="R20" i="5"/>
  <c r="R21" i="5"/>
  <c r="R22" i="5"/>
  <c r="R23" i="5"/>
  <c r="R24" i="5"/>
  <c r="R25" i="5"/>
  <c r="R26" i="5"/>
  <c r="R27" i="5"/>
  <c r="R28" i="5"/>
  <c r="R29" i="5"/>
  <c r="R30" i="5"/>
  <c r="R31" i="5"/>
  <c r="R32" i="5"/>
  <c r="R33" i="5"/>
  <c r="R34" i="5"/>
  <c r="R35" i="5"/>
  <c r="R36" i="5"/>
  <c r="R37" i="5"/>
  <c r="R38" i="5"/>
  <c r="P6" i="5"/>
  <c r="P7" i="5"/>
  <c r="P8" i="5"/>
  <c r="P9" i="5"/>
  <c r="P10" i="5"/>
  <c r="P11" i="5"/>
  <c r="P12" i="5"/>
  <c r="P13" i="5"/>
  <c r="P14" i="5"/>
  <c r="P15" i="5"/>
  <c r="P16" i="5"/>
  <c r="P17" i="5"/>
  <c r="P18" i="5"/>
  <c r="P19" i="5"/>
  <c r="P20" i="5"/>
  <c r="P21" i="5"/>
  <c r="P22" i="5"/>
  <c r="P23" i="5"/>
  <c r="P24" i="5"/>
  <c r="P25" i="5"/>
  <c r="P26" i="5"/>
  <c r="P27" i="5"/>
  <c r="P28" i="5"/>
  <c r="P29" i="5"/>
  <c r="P30" i="5"/>
  <c r="P31" i="5"/>
  <c r="P32" i="5"/>
  <c r="P33" i="5"/>
  <c r="P34" i="5"/>
  <c r="P35" i="5"/>
  <c r="P36" i="5"/>
  <c r="P37" i="5"/>
  <c r="L6" i="5"/>
  <c r="L7" i="5"/>
  <c r="L8" i="5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J41" i="5"/>
  <c r="G38" i="5"/>
  <c r="N7" i="5" l="1"/>
  <c r="N6" i="5"/>
  <c r="R39" i="5" l="1"/>
  <c r="R40" i="5"/>
  <c r="R41" i="5"/>
  <c r="R42" i="5"/>
  <c r="R43" i="5"/>
  <c r="R44" i="5"/>
  <c r="R45" i="5"/>
  <c r="R46" i="5"/>
  <c r="R47" i="5"/>
  <c r="R48" i="5"/>
  <c r="P38" i="5"/>
  <c r="P39" i="5"/>
  <c r="P40" i="5"/>
  <c r="P41" i="5"/>
  <c r="P42" i="5"/>
  <c r="P43" i="5"/>
  <c r="P44" i="5"/>
  <c r="P45" i="5"/>
  <c r="P46" i="5"/>
  <c r="P47" i="5"/>
  <c r="P48" i="5"/>
  <c r="P49" i="5"/>
  <c r="P50" i="5"/>
  <c r="P51" i="5"/>
  <c r="P52" i="5"/>
  <c r="P53" i="5"/>
  <c r="P54" i="5"/>
  <c r="P55" i="5"/>
  <c r="P56" i="5"/>
  <c r="P57" i="5"/>
  <c r="P58" i="5"/>
  <c r="P59" i="5"/>
  <c r="P60" i="5"/>
  <c r="P61" i="5"/>
  <c r="N47" i="5"/>
  <c r="N48" i="5"/>
  <c r="N49" i="5"/>
  <c r="N50" i="5"/>
  <c r="N51" i="5"/>
  <c r="N52" i="5"/>
  <c r="N53" i="5"/>
  <c r="N54" i="5"/>
  <c r="N55" i="5"/>
  <c r="N56" i="5"/>
  <c r="N57" i="5"/>
  <c r="N58" i="5"/>
  <c r="N59" i="5"/>
  <c r="N60" i="5"/>
  <c r="L38" i="5"/>
  <c r="L39" i="5"/>
  <c r="L40" i="5"/>
  <c r="L41" i="5"/>
  <c r="L42" i="5"/>
  <c r="L43" i="5"/>
  <c r="L44" i="5"/>
  <c r="L45" i="5"/>
  <c r="L46" i="5"/>
  <c r="L47" i="5"/>
  <c r="L48" i="5"/>
  <c r="L49" i="5"/>
  <c r="L50" i="5"/>
  <c r="L51" i="5"/>
  <c r="L52" i="5"/>
  <c r="L53" i="5"/>
  <c r="L54" i="5"/>
  <c r="L55" i="5"/>
  <c r="L56" i="5"/>
  <c r="L57" i="5"/>
  <c r="L58" i="5"/>
  <c r="L59" i="5"/>
  <c r="L60" i="5"/>
  <c r="L61" i="5"/>
  <c r="L62" i="5"/>
  <c r="L63" i="5"/>
  <c r="L64" i="5"/>
  <c r="L65" i="5"/>
  <c r="L66" i="5"/>
  <c r="L67" i="5"/>
  <c r="L68" i="5"/>
  <c r="L69" i="5"/>
  <c r="L70" i="5"/>
  <c r="L71" i="5"/>
  <c r="L72" i="5"/>
  <c r="L73" i="5"/>
  <c r="L74" i="5"/>
  <c r="L75" i="5"/>
  <c r="L76" i="5"/>
  <c r="L77" i="5"/>
  <c r="L78" i="5"/>
  <c r="L79" i="5"/>
  <c r="L80" i="5"/>
  <c r="L81" i="5"/>
  <c r="J42" i="5"/>
  <c r="J43" i="5"/>
  <c r="J44" i="5"/>
  <c r="J45" i="5"/>
  <c r="J46" i="5"/>
  <c r="J47" i="5"/>
  <c r="J48" i="5"/>
  <c r="J49" i="5"/>
  <c r="J50" i="5"/>
  <c r="J51" i="5"/>
  <c r="J52" i="5"/>
  <c r="J53" i="5"/>
  <c r="J54" i="5"/>
  <c r="J55" i="5"/>
  <c r="J56" i="5"/>
  <c r="J57" i="5"/>
  <c r="J58" i="5"/>
  <c r="J59" i="5"/>
  <c r="J60" i="5"/>
  <c r="J61" i="5"/>
  <c r="J62" i="5"/>
  <c r="G39" i="5"/>
  <c r="G40" i="5"/>
  <c r="G41" i="5"/>
  <c r="G42" i="5"/>
  <c r="G43" i="5"/>
  <c r="G44" i="5"/>
  <c r="G45" i="5"/>
  <c r="G46" i="5"/>
  <c r="G47" i="5"/>
  <c r="G48" i="5"/>
  <c r="G49" i="5"/>
  <c r="G50" i="5"/>
  <c r="G51" i="5"/>
  <c r="G52" i="5"/>
  <c r="G53" i="5"/>
  <c r="G54" i="5"/>
  <c r="G55" i="5"/>
  <c r="G56" i="5"/>
  <c r="G57" i="5"/>
  <c r="G58" i="5"/>
  <c r="G59" i="5"/>
  <c r="G60" i="5"/>
  <c r="G61" i="5"/>
  <c r="G62" i="5"/>
  <c r="G63" i="5"/>
  <c r="G64" i="5"/>
  <c r="G65" i="5"/>
  <c r="G66" i="5"/>
  <c r="G67" i="5"/>
  <c r="G68" i="5"/>
  <c r="G69" i="5"/>
  <c r="G70" i="5"/>
  <c r="G71" i="5"/>
  <c r="G72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H62" i="5"/>
  <c r="H63" i="5"/>
  <c r="H64" i="5"/>
  <c r="H65" i="5"/>
  <c r="H66" i="5"/>
  <c r="H67" i="5"/>
  <c r="H68" i="5"/>
  <c r="V69" i="5" l="1"/>
  <c r="V70" i="5"/>
  <c r="T58" i="5"/>
  <c r="T59" i="5"/>
  <c r="T60" i="5"/>
  <c r="T61" i="5"/>
  <c r="T62" i="5"/>
  <c r="T63" i="5"/>
  <c r="T64" i="5"/>
  <c r="T65" i="5"/>
  <c r="T66" i="5"/>
  <c r="T67" i="5"/>
  <c r="T68" i="5"/>
  <c r="T69" i="5"/>
  <c r="T70" i="5"/>
  <c r="T71" i="5"/>
  <c r="T72" i="5"/>
  <c r="T73" i="5"/>
  <c r="T74" i="5"/>
  <c r="T75" i="5"/>
  <c r="T76" i="5"/>
  <c r="T77" i="5"/>
  <c r="T78" i="5"/>
  <c r="P62" i="5"/>
  <c r="P63" i="5"/>
  <c r="P64" i="5"/>
  <c r="P65" i="5"/>
  <c r="P66" i="5"/>
  <c r="P67" i="5"/>
  <c r="P68" i="5"/>
  <c r="P69" i="5"/>
  <c r="P70" i="5"/>
  <c r="P71" i="5"/>
  <c r="P72" i="5"/>
  <c r="P73" i="5"/>
  <c r="P74" i="5"/>
  <c r="P75" i="5"/>
  <c r="P76" i="5"/>
  <c r="N61" i="5"/>
  <c r="N62" i="5"/>
  <c r="N63" i="5"/>
  <c r="N64" i="5"/>
  <c r="N65" i="5"/>
  <c r="N66" i="5"/>
  <c r="N67" i="5"/>
  <c r="N68" i="5"/>
  <c r="N69" i="5"/>
  <c r="N70" i="5"/>
  <c r="N71" i="5"/>
  <c r="N72" i="5"/>
  <c r="V71" i="5" l="1"/>
  <c r="V72" i="5"/>
  <c r="V73" i="5"/>
  <c r="V74" i="5"/>
  <c r="V75" i="5"/>
  <c r="H69" i="5"/>
  <c r="H70" i="5"/>
  <c r="H71" i="5"/>
  <c r="H72" i="5"/>
  <c r="R49" i="5" l="1"/>
  <c r="R50" i="5"/>
  <c r="R51" i="5"/>
  <c r="R52" i="5"/>
  <c r="R53" i="5"/>
  <c r="R54" i="5"/>
  <c r="R55" i="5"/>
  <c r="R56" i="5"/>
  <c r="R57" i="5"/>
  <c r="R58" i="5"/>
  <c r="R59" i="5"/>
  <c r="R60" i="5"/>
  <c r="R61" i="5"/>
  <c r="R62" i="5"/>
  <c r="R63" i="5"/>
  <c r="R64" i="5"/>
  <c r="R65" i="5"/>
  <c r="R66" i="5"/>
  <c r="R67" i="5"/>
  <c r="R68" i="5"/>
  <c r="R69" i="5"/>
  <c r="R70" i="5"/>
  <c r="J63" i="5"/>
  <c r="J64" i="5"/>
  <c r="J65" i="5"/>
  <c r="J66" i="5"/>
  <c r="J67" i="5"/>
  <c r="J68" i="5" l="1"/>
  <c r="J69" i="5"/>
  <c r="J70" i="5"/>
  <c r="L18" i="4" l="1"/>
  <c r="J18" i="4"/>
  <c r="G18" i="4" l="1"/>
  <c r="M18" i="4" s="1"/>
  <c r="N18" i="4" s="1"/>
  <c r="N29" i="4" l="1"/>
  <c r="N30" i="4" s="1"/>
  <c r="N33" i="4"/>
  <c r="N34" i="4" s="1"/>
  <c r="N25" i="4"/>
  <c r="N26" i="4" s="1"/>
  <c r="N21" i="4"/>
  <c r="N22" i="4" s="1"/>
  <c r="X5" i="5" l="1"/>
  <c r="X68" i="5"/>
  <c r="X69" i="5"/>
  <c r="X70" i="5"/>
  <c r="X71" i="5"/>
  <c r="X72" i="5"/>
  <c r="X73" i="5"/>
  <c r="X74" i="5"/>
  <c r="X75" i="5"/>
  <c r="X76" i="5"/>
  <c r="X77" i="5"/>
  <c r="X78" i="5"/>
  <c r="X79" i="5"/>
  <c r="X80" i="5"/>
  <c r="X81" i="5"/>
  <c r="X82" i="5"/>
  <c r="X83" i="5"/>
  <c r="X84" i="5"/>
  <c r="X85" i="5"/>
  <c r="X86" i="5"/>
  <c r="X87" i="5"/>
  <c r="X88" i="5"/>
  <c r="X89" i="5"/>
  <c r="X90" i="5"/>
  <c r="X91" i="5"/>
  <c r="V5" i="5"/>
  <c r="B26" i="5"/>
  <c r="B25" i="5"/>
  <c r="B34" i="5"/>
  <c r="E36" i="5"/>
  <c r="L28" i="6"/>
  <c r="J28" i="6"/>
  <c r="L27" i="6"/>
  <c r="L25" i="6"/>
  <c r="J24" i="6"/>
  <c r="L22" i="6"/>
  <c r="L21" i="6"/>
  <c r="J21" i="6"/>
  <c r="L20" i="6"/>
  <c r="L19" i="6"/>
  <c r="L16" i="6"/>
  <c r="J16" i="6"/>
  <c r="L15" i="6"/>
  <c r="J15" i="6"/>
  <c r="L12" i="6"/>
  <c r="J12" i="6"/>
  <c r="L11" i="6"/>
  <c r="J11" i="6"/>
  <c r="C29" i="5"/>
  <c r="D29" i="5" s="1"/>
  <c r="P16" i="6"/>
  <c r="J22" i="6"/>
  <c r="L23" i="6"/>
  <c r="L24" i="6"/>
  <c r="J25" i="6"/>
  <c r="C31" i="5"/>
  <c r="C30" i="5"/>
  <c r="D30" i="5" s="1"/>
  <c r="C32" i="5"/>
  <c r="C33" i="5"/>
  <c r="C28" i="5"/>
  <c r="D28" i="5" s="1"/>
  <c r="G73" i="5"/>
  <c r="G74" i="5"/>
  <c r="G75" i="5"/>
  <c r="G76" i="5"/>
  <c r="G77" i="5"/>
  <c r="G78" i="5"/>
  <c r="G79" i="5"/>
  <c r="G80" i="5"/>
  <c r="G81" i="5"/>
  <c r="G82" i="5"/>
  <c r="G83" i="5"/>
  <c r="G84" i="5"/>
  <c r="G85" i="5"/>
  <c r="G86" i="5"/>
  <c r="G87" i="5"/>
  <c r="G88" i="5"/>
  <c r="G89" i="5"/>
  <c r="G90" i="5"/>
  <c r="V76" i="5"/>
  <c r="V77" i="5"/>
  <c r="V78" i="5"/>
  <c r="V79" i="5"/>
  <c r="V80" i="5"/>
  <c r="V81" i="5"/>
  <c r="V82" i="5"/>
  <c r="V83" i="5"/>
  <c r="V84" i="5"/>
  <c r="V85" i="5"/>
  <c r="V86" i="5"/>
  <c r="V87" i="5"/>
  <c r="V88" i="5"/>
  <c r="V89" i="5"/>
  <c r="V90" i="5"/>
  <c r="T79" i="5"/>
  <c r="T80" i="5"/>
  <c r="T81" i="5"/>
  <c r="T82" i="5"/>
  <c r="T83" i="5"/>
  <c r="T84" i="5"/>
  <c r="T85" i="5"/>
  <c r="T86" i="5"/>
  <c r="T87" i="5"/>
  <c r="T88" i="5"/>
  <c r="T89" i="5"/>
  <c r="T90" i="5"/>
  <c r="R71" i="5"/>
  <c r="R72" i="5"/>
  <c r="R73" i="5"/>
  <c r="R74" i="5"/>
  <c r="R75" i="5"/>
  <c r="R76" i="5"/>
  <c r="R77" i="5"/>
  <c r="R78" i="5"/>
  <c r="R79" i="5"/>
  <c r="R80" i="5"/>
  <c r="R81" i="5"/>
  <c r="R82" i="5"/>
  <c r="R83" i="5"/>
  <c r="R84" i="5"/>
  <c r="R85" i="5"/>
  <c r="R86" i="5"/>
  <c r="R87" i="5"/>
  <c r="R88" i="5"/>
  <c r="R89" i="5"/>
  <c r="R90" i="5"/>
  <c r="P77" i="5"/>
  <c r="P78" i="5"/>
  <c r="P79" i="5"/>
  <c r="P80" i="5"/>
  <c r="P81" i="5"/>
  <c r="P82" i="5"/>
  <c r="P83" i="5"/>
  <c r="P84" i="5"/>
  <c r="P85" i="5"/>
  <c r="P86" i="5"/>
  <c r="P87" i="5"/>
  <c r="P88" i="5"/>
  <c r="P89" i="5"/>
  <c r="P90" i="5"/>
  <c r="H73" i="5"/>
  <c r="H74" i="5"/>
  <c r="H75" i="5"/>
  <c r="H76" i="5"/>
  <c r="H77" i="5"/>
  <c r="H78" i="5"/>
  <c r="H79" i="5"/>
  <c r="H80" i="5"/>
  <c r="H81" i="5"/>
  <c r="H82" i="5"/>
  <c r="H83" i="5"/>
  <c r="H84" i="5"/>
  <c r="H85" i="5"/>
  <c r="H86" i="5"/>
  <c r="H87" i="5"/>
  <c r="H88" i="5"/>
  <c r="H89" i="5"/>
  <c r="H90" i="5"/>
  <c r="J71" i="5"/>
  <c r="J72" i="5"/>
  <c r="J73" i="5"/>
  <c r="J74" i="5"/>
  <c r="J75" i="5"/>
  <c r="J76" i="5"/>
  <c r="J77" i="5"/>
  <c r="J78" i="5"/>
  <c r="J79" i="5"/>
  <c r="J80" i="5"/>
  <c r="J81" i="5"/>
  <c r="J82" i="5"/>
  <c r="J83" i="5"/>
  <c r="J84" i="5"/>
  <c r="J85" i="5"/>
  <c r="J86" i="5"/>
  <c r="J87" i="5"/>
  <c r="J88" i="5"/>
  <c r="J89" i="5"/>
  <c r="J90" i="5"/>
  <c r="L82" i="5"/>
  <c r="L83" i="5"/>
  <c r="L84" i="5"/>
  <c r="L85" i="5"/>
  <c r="L86" i="5"/>
  <c r="L87" i="5"/>
  <c r="L88" i="5"/>
  <c r="L89" i="5"/>
  <c r="L90" i="5"/>
  <c r="N73" i="5"/>
  <c r="N74" i="5"/>
  <c r="N75" i="5"/>
  <c r="N76" i="5"/>
  <c r="N77" i="5"/>
  <c r="N78" i="5"/>
  <c r="N79" i="5"/>
  <c r="N80" i="5"/>
  <c r="N81" i="5"/>
  <c r="N82" i="5"/>
  <c r="N83" i="5"/>
  <c r="N84" i="5"/>
  <c r="N85" i="5"/>
  <c r="N86" i="5"/>
  <c r="N87" i="5"/>
  <c r="N88" i="5"/>
  <c r="N89" i="5"/>
  <c r="N90" i="5"/>
  <c r="P4" i="6"/>
  <c r="P5" i="6"/>
  <c r="P6" i="6"/>
  <c r="P7" i="6"/>
  <c r="P8" i="6"/>
  <c r="P9" i="6"/>
  <c r="P10" i="6"/>
  <c r="P11" i="6"/>
  <c r="P12" i="6"/>
  <c r="P13" i="6"/>
  <c r="P14" i="6"/>
  <c r="P15" i="6"/>
  <c r="P17" i="6"/>
  <c r="P18" i="6"/>
  <c r="P19" i="6"/>
  <c r="P20" i="6"/>
  <c r="P21" i="6"/>
  <c r="P22" i="6"/>
  <c r="P23" i="6"/>
  <c r="P24" i="6"/>
  <c r="P25" i="6"/>
  <c r="P26" i="6"/>
  <c r="P27" i="6"/>
  <c r="P28" i="6"/>
  <c r="P29" i="6"/>
  <c r="P30" i="6"/>
  <c r="P31" i="6"/>
  <c r="P32" i="6"/>
  <c r="P33" i="6"/>
  <c r="P34" i="6"/>
  <c r="P35" i="6"/>
  <c r="P36" i="6"/>
  <c r="P37" i="6"/>
  <c r="P38" i="6"/>
  <c r="P39" i="6"/>
  <c r="P40" i="6"/>
  <c r="P41" i="6"/>
  <c r="P42" i="6"/>
  <c r="P43" i="6"/>
  <c r="P44" i="6"/>
  <c r="P45" i="6"/>
  <c r="P46" i="6"/>
  <c r="P47" i="6"/>
  <c r="P48" i="6"/>
  <c r="P49" i="6"/>
  <c r="P50" i="6"/>
  <c r="P51" i="6"/>
  <c r="P52" i="6"/>
  <c r="P53" i="6"/>
  <c r="P54" i="6"/>
  <c r="P55" i="6"/>
  <c r="P56" i="6"/>
  <c r="P57" i="6"/>
  <c r="P58" i="6"/>
  <c r="P59" i="6"/>
  <c r="P60" i="6"/>
  <c r="P61" i="6"/>
  <c r="P62" i="6"/>
  <c r="P63" i="6"/>
  <c r="P64" i="6"/>
  <c r="P65" i="6"/>
  <c r="P66" i="6"/>
  <c r="P67" i="6"/>
  <c r="P68" i="6"/>
  <c r="P69" i="6"/>
  <c r="P70" i="6"/>
  <c r="P71" i="6"/>
  <c r="P72" i="6"/>
  <c r="P73" i="6"/>
  <c r="P74" i="6"/>
  <c r="P75" i="6"/>
  <c r="P76" i="6"/>
  <c r="P77" i="6"/>
  <c r="P78" i="6"/>
  <c r="P79" i="6"/>
  <c r="P80" i="6"/>
  <c r="P81" i="6"/>
  <c r="P82" i="6"/>
  <c r="P83" i="6"/>
  <c r="P84" i="6"/>
  <c r="P85" i="6"/>
  <c r="P86" i="6"/>
  <c r="P87" i="6"/>
  <c r="P88" i="6"/>
  <c r="N30" i="6"/>
  <c r="N31" i="6"/>
  <c r="N32" i="6"/>
  <c r="N33" i="6"/>
  <c r="N34" i="6"/>
  <c r="N35" i="6"/>
  <c r="N36" i="6"/>
  <c r="N37" i="6"/>
  <c r="N38" i="6"/>
  <c r="N39" i="6"/>
  <c r="N40" i="6"/>
  <c r="N41" i="6"/>
  <c r="N42" i="6"/>
  <c r="N43" i="6"/>
  <c r="N44" i="6"/>
  <c r="N45" i="6"/>
  <c r="N46" i="6"/>
  <c r="N47" i="6"/>
  <c r="N48" i="6"/>
  <c r="N49" i="6"/>
  <c r="N50" i="6"/>
  <c r="N51" i="6"/>
  <c r="N52" i="6"/>
  <c r="N53" i="6"/>
  <c r="N54" i="6"/>
  <c r="N55" i="6"/>
  <c r="N56" i="6"/>
  <c r="N57" i="6"/>
  <c r="N58" i="6"/>
  <c r="N59" i="6"/>
  <c r="N60" i="6"/>
  <c r="N61" i="6"/>
  <c r="N62" i="6"/>
  <c r="N63" i="6"/>
  <c r="N64" i="6"/>
  <c r="N65" i="6"/>
  <c r="N66" i="6"/>
  <c r="N67" i="6"/>
  <c r="N68" i="6"/>
  <c r="N69" i="6"/>
  <c r="N70" i="6"/>
  <c r="N71" i="6"/>
  <c r="N72" i="6"/>
  <c r="N73" i="6"/>
  <c r="N74" i="6"/>
  <c r="N75" i="6"/>
  <c r="N76" i="6"/>
  <c r="N77" i="6"/>
  <c r="N78" i="6"/>
  <c r="N79" i="6"/>
  <c r="N80" i="6"/>
  <c r="N81" i="6"/>
  <c r="N82" i="6"/>
  <c r="N83" i="6"/>
  <c r="N84" i="6"/>
  <c r="N85" i="6"/>
  <c r="N86" i="6"/>
  <c r="N87" i="6"/>
  <c r="N88" i="6"/>
  <c r="L26" i="6"/>
  <c r="L29" i="6"/>
  <c r="L30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J26" i="6"/>
  <c r="J27" i="6"/>
  <c r="J29" i="6"/>
  <c r="J30" i="6"/>
  <c r="J31" i="6"/>
  <c r="J32" i="6"/>
  <c r="J33" i="6"/>
  <c r="J34" i="6"/>
  <c r="J35" i="6"/>
  <c r="J36" i="6"/>
  <c r="J37" i="6"/>
  <c r="J38" i="6"/>
  <c r="J39" i="6"/>
  <c r="J40" i="6"/>
  <c r="J41" i="6"/>
  <c r="J42" i="6"/>
  <c r="J43" i="6"/>
  <c r="J44" i="6"/>
  <c r="J45" i="6"/>
  <c r="J46" i="6"/>
  <c r="J47" i="6"/>
  <c r="J48" i="6"/>
  <c r="J49" i="6"/>
  <c r="J50" i="6"/>
  <c r="J51" i="6"/>
  <c r="J52" i="6"/>
  <c r="J53" i="6"/>
  <c r="J54" i="6"/>
  <c r="J55" i="6"/>
  <c r="J56" i="6"/>
  <c r="J57" i="6"/>
  <c r="J58" i="6"/>
  <c r="J59" i="6"/>
  <c r="J60" i="6"/>
  <c r="J61" i="6"/>
  <c r="J62" i="6"/>
  <c r="J63" i="6"/>
  <c r="J64" i="6"/>
  <c r="J65" i="6"/>
  <c r="J66" i="6"/>
  <c r="J67" i="6"/>
  <c r="J68" i="6"/>
  <c r="J69" i="6"/>
  <c r="J70" i="6"/>
  <c r="J71" i="6"/>
  <c r="J72" i="6"/>
  <c r="J73" i="6"/>
  <c r="J74" i="6"/>
  <c r="J75" i="6"/>
  <c r="J76" i="6"/>
  <c r="J77" i="6"/>
  <c r="J78" i="6"/>
  <c r="J79" i="6"/>
  <c r="J80" i="6"/>
  <c r="J81" i="6"/>
  <c r="J82" i="6"/>
  <c r="J83" i="6"/>
  <c r="J84" i="6"/>
  <c r="J85" i="6"/>
  <c r="J86" i="6"/>
  <c r="J87" i="6"/>
  <c r="J88" i="6"/>
  <c r="B4" i="6"/>
  <c r="B5" i="6"/>
  <c r="B6" i="6"/>
  <c r="B7" i="6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B36" i="6"/>
  <c r="B37" i="6"/>
  <c r="B38" i="6"/>
  <c r="B39" i="6"/>
  <c r="B40" i="6"/>
  <c r="B41" i="6"/>
  <c r="B42" i="6"/>
  <c r="B43" i="6"/>
  <c r="B44" i="6"/>
  <c r="B45" i="6"/>
  <c r="B46" i="6"/>
  <c r="B47" i="6"/>
  <c r="B48" i="6"/>
  <c r="B49" i="6"/>
  <c r="B50" i="6"/>
  <c r="B51" i="6"/>
  <c r="B52" i="6"/>
  <c r="B53" i="6"/>
  <c r="B54" i="6"/>
  <c r="B55" i="6"/>
  <c r="B56" i="6"/>
  <c r="B57" i="6"/>
  <c r="B58" i="6"/>
  <c r="B59" i="6"/>
  <c r="B60" i="6"/>
  <c r="B61" i="6"/>
  <c r="B62" i="6"/>
  <c r="B63" i="6"/>
  <c r="B64" i="6"/>
  <c r="B65" i="6"/>
  <c r="B66" i="6"/>
  <c r="B67" i="6"/>
  <c r="B68" i="6"/>
  <c r="B69" i="6"/>
  <c r="B70" i="6"/>
  <c r="B71" i="6"/>
  <c r="B72" i="6"/>
  <c r="B73" i="6"/>
  <c r="B74" i="6"/>
  <c r="B75" i="6"/>
  <c r="B76" i="6"/>
  <c r="B77" i="6"/>
  <c r="B78" i="6"/>
  <c r="B79" i="6"/>
  <c r="B80" i="6"/>
  <c r="B81" i="6"/>
  <c r="B82" i="6"/>
  <c r="B83" i="6"/>
  <c r="B84" i="6"/>
  <c r="B85" i="6"/>
  <c r="B86" i="6"/>
  <c r="B87" i="6"/>
  <c r="B88" i="6"/>
  <c r="D4" i="6"/>
  <c r="D5" i="6"/>
  <c r="D6" i="6"/>
  <c r="D7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D41" i="6"/>
  <c r="D42" i="6"/>
  <c r="D43" i="6"/>
  <c r="D44" i="6"/>
  <c r="D45" i="6"/>
  <c r="D46" i="6"/>
  <c r="D47" i="6"/>
  <c r="D48" i="6"/>
  <c r="D49" i="6"/>
  <c r="D50" i="6"/>
  <c r="D51" i="6"/>
  <c r="D52" i="6"/>
  <c r="D53" i="6"/>
  <c r="D54" i="6"/>
  <c r="D55" i="6"/>
  <c r="D56" i="6"/>
  <c r="D57" i="6"/>
  <c r="D58" i="6"/>
  <c r="D59" i="6"/>
  <c r="D60" i="6"/>
  <c r="D61" i="6"/>
  <c r="D62" i="6"/>
  <c r="D63" i="6"/>
  <c r="D64" i="6"/>
  <c r="D65" i="6"/>
  <c r="D66" i="6"/>
  <c r="D67" i="6"/>
  <c r="D68" i="6"/>
  <c r="D69" i="6"/>
  <c r="D70" i="6"/>
  <c r="D71" i="6"/>
  <c r="D72" i="6"/>
  <c r="D73" i="6"/>
  <c r="D74" i="6"/>
  <c r="D75" i="6"/>
  <c r="D76" i="6"/>
  <c r="D77" i="6"/>
  <c r="D78" i="6"/>
  <c r="D79" i="6"/>
  <c r="D80" i="6"/>
  <c r="D81" i="6"/>
  <c r="D82" i="6"/>
  <c r="D83" i="6"/>
  <c r="D84" i="6"/>
  <c r="D85" i="6"/>
  <c r="D86" i="6"/>
  <c r="D87" i="6"/>
  <c r="D88" i="6"/>
  <c r="F4" i="6"/>
  <c r="F5" i="6"/>
  <c r="F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84" i="6"/>
  <c r="F85" i="6"/>
  <c r="F86" i="6"/>
  <c r="F87" i="6"/>
  <c r="F88" i="6"/>
  <c r="H4" i="6"/>
  <c r="H5" i="6"/>
  <c r="H6" i="6"/>
  <c r="H7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50" i="6"/>
  <c r="H51" i="6"/>
  <c r="H52" i="6"/>
  <c r="H53" i="6"/>
  <c r="H54" i="6"/>
  <c r="H55" i="6"/>
  <c r="H56" i="6"/>
  <c r="H57" i="6"/>
  <c r="H58" i="6"/>
  <c r="H59" i="6"/>
  <c r="H60" i="6"/>
  <c r="H61" i="6"/>
  <c r="H62" i="6"/>
  <c r="H63" i="6"/>
  <c r="H64" i="6"/>
  <c r="H65" i="6"/>
  <c r="H66" i="6"/>
  <c r="H67" i="6"/>
  <c r="H68" i="6"/>
  <c r="H69" i="6"/>
  <c r="H70" i="6"/>
  <c r="H71" i="6"/>
  <c r="H72" i="6"/>
  <c r="H73" i="6"/>
  <c r="H74" i="6"/>
  <c r="H75" i="6"/>
  <c r="H76" i="6"/>
  <c r="H77" i="6"/>
  <c r="H78" i="6"/>
  <c r="H79" i="6"/>
  <c r="H80" i="6"/>
  <c r="H81" i="6"/>
  <c r="H82" i="6"/>
  <c r="H83" i="6"/>
  <c r="H84" i="6"/>
  <c r="H85" i="6"/>
  <c r="H86" i="6"/>
  <c r="H87" i="6"/>
  <c r="H88" i="6"/>
  <c r="P3" i="6"/>
  <c r="H3" i="6"/>
  <c r="F3" i="6"/>
  <c r="B3" i="6"/>
  <c r="H5" i="5"/>
  <c r="A24" i="6"/>
  <c r="A25" i="6"/>
  <c r="A26" i="6"/>
  <c r="A27" i="6"/>
  <c r="A28" i="6"/>
  <c r="A29" i="6"/>
  <c r="A30" i="6"/>
  <c r="A31" i="6"/>
  <c r="A32" i="6"/>
  <c r="A33" i="6"/>
  <c r="A34" i="6"/>
  <c r="A35" i="6"/>
  <c r="A36" i="6"/>
  <c r="A37" i="6"/>
  <c r="A38" i="6"/>
  <c r="A39" i="6"/>
  <c r="A40" i="6"/>
  <c r="A41" i="6"/>
  <c r="A42" i="6"/>
  <c r="A43" i="6"/>
  <c r="A44" i="6"/>
  <c r="A4" i="6"/>
  <c r="A5" i="6"/>
  <c r="A6" i="6"/>
  <c r="A7" i="6"/>
  <c r="A8" i="6"/>
  <c r="A9" i="6"/>
  <c r="A10" i="6"/>
  <c r="A11" i="6"/>
  <c r="A12" i="6"/>
  <c r="A13" i="6"/>
  <c r="A14" i="6"/>
  <c r="A15" i="6"/>
  <c r="A16" i="6"/>
  <c r="A17" i="6"/>
  <c r="A18" i="6"/>
  <c r="A19" i="6"/>
  <c r="A20" i="6"/>
  <c r="A21" i="6"/>
  <c r="A22" i="6"/>
  <c r="A23" i="6"/>
  <c r="A3" i="6"/>
  <c r="A88" i="6"/>
  <c r="A87" i="6"/>
  <c r="A86" i="6"/>
  <c r="A85" i="6"/>
  <c r="A84" i="6"/>
  <c r="A83" i="6"/>
  <c r="A82" i="6"/>
  <c r="A81" i="6"/>
  <c r="A80" i="6"/>
  <c r="A79" i="6"/>
  <c r="A78" i="6"/>
  <c r="A77" i="6"/>
  <c r="A76" i="6"/>
  <c r="A75" i="6"/>
  <c r="A74" i="6"/>
  <c r="A73" i="6"/>
  <c r="A72" i="6"/>
  <c r="A71" i="6"/>
  <c r="A70" i="6"/>
  <c r="A69" i="6"/>
  <c r="A68" i="6"/>
  <c r="A67" i="6"/>
  <c r="A66" i="6"/>
  <c r="A65" i="6"/>
  <c r="A64" i="6"/>
  <c r="A63" i="6"/>
  <c r="A62" i="6"/>
  <c r="A61" i="6"/>
  <c r="A60" i="6"/>
  <c r="A59" i="6"/>
  <c r="A58" i="6"/>
  <c r="A57" i="6"/>
  <c r="A56" i="6"/>
  <c r="A55" i="6"/>
  <c r="A54" i="6"/>
  <c r="A53" i="6"/>
  <c r="A52" i="6"/>
  <c r="A51" i="6"/>
  <c r="A50" i="6"/>
  <c r="A49" i="6"/>
  <c r="A48" i="6"/>
  <c r="A47" i="6"/>
  <c r="A46" i="6"/>
  <c r="A45" i="6"/>
  <c r="D3" i="6"/>
  <c r="J4" i="6"/>
  <c r="L4" i="6"/>
  <c r="G5" i="5"/>
  <c r="T5" i="5"/>
  <c r="R5" i="5"/>
  <c r="P5" i="5"/>
  <c r="N5" i="5"/>
  <c r="L5" i="5"/>
  <c r="J23" i="6"/>
  <c r="J20" i="6"/>
  <c r="J19" i="6"/>
  <c r="L18" i="6"/>
  <c r="J18" i="6"/>
  <c r="L17" i="6"/>
  <c r="J17" i="6"/>
  <c r="L14" i="6"/>
  <c r="J14" i="6"/>
  <c r="L13" i="6"/>
  <c r="J13" i="6"/>
  <c r="L10" i="6"/>
  <c r="J10" i="6"/>
  <c r="Y5" i="5" l="1"/>
  <c r="J5" i="5"/>
  <c r="K5" i="5" s="1"/>
  <c r="B37" i="5"/>
  <c r="B40" i="5" s="1"/>
  <c r="Q3" i="6"/>
  <c r="E3" i="6"/>
  <c r="G3" i="6"/>
  <c r="I3" i="6"/>
  <c r="C3" i="6"/>
  <c r="I5" i="5"/>
  <c r="B15" i="5" s="1"/>
  <c r="C15" i="5" s="1"/>
  <c r="M5" i="5"/>
  <c r="B17" i="5" s="1"/>
  <c r="D17" i="5" s="1"/>
  <c r="U5" i="5"/>
  <c r="B21" i="5" s="1"/>
  <c r="S5" i="5"/>
  <c r="B20" i="5" s="1"/>
  <c r="D20" i="5" s="1"/>
  <c r="W5" i="5"/>
  <c r="B22" i="5" s="1"/>
  <c r="Q5" i="5"/>
  <c r="B19" i="5" s="1"/>
  <c r="O5" i="5"/>
  <c r="B18" i="5" s="1"/>
  <c r="E8" i="5" s="1"/>
  <c r="L9" i="6"/>
  <c r="J9" i="6"/>
  <c r="L8" i="6"/>
  <c r="J8" i="6"/>
  <c r="L7" i="6"/>
  <c r="J7" i="6"/>
  <c r="L6" i="6"/>
  <c r="J6" i="6"/>
  <c r="L5" i="6"/>
  <c r="J5" i="6"/>
  <c r="L3" i="6"/>
  <c r="J3" i="6"/>
  <c r="E21" i="5" l="1"/>
  <c r="C22" i="5"/>
  <c r="E22" i="5"/>
  <c r="D21" i="5"/>
  <c r="B23" i="5"/>
  <c r="E15" i="5" s="1"/>
  <c r="B16" i="5"/>
  <c r="D16" i="5" s="1"/>
  <c r="K3" i="6"/>
  <c r="M3" i="6"/>
  <c r="B38" i="5"/>
  <c r="B39" i="5"/>
  <c r="D15" i="5"/>
  <c r="C20" i="5"/>
  <c r="C17" i="5"/>
  <c r="C21" i="5"/>
  <c r="D19" i="5"/>
  <c r="C19" i="5"/>
  <c r="D22" i="5"/>
  <c r="C18" i="5"/>
  <c r="D18" i="5"/>
  <c r="D23" i="5" l="1"/>
  <c r="E23" i="5"/>
  <c r="C23" i="5"/>
  <c r="C16" i="5"/>
  <c r="N3" i="6"/>
  <c r="N4" i="6" l="1"/>
  <c r="N5" i="6" l="1"/>
  <c r="N6" i="6" l="1"/>
  <c r="N12" i="6" l="1"/>
  <c r="N11" i="6"/>
  <c r="N7" i="6"/>
  <c r="N8" i="6" l="1"/>
  <c r="N13" i="6"/>
  <c r="N9" i="6" l="1"/>
  <c r="N14" i="6"/>
  <c r="N25" i="6" l="1"/>
  <c r="N15" i="6"/>
  <c r="N10" i="6"/>
  <c r="N26" i="6" l="1"/>
  <c r="N16" i="6"/>
  <c r="N27" i="6" l="1"/>
  <c r="N17" i="6"/>
  <c r="N28" i="6" l="1"/>
  <c r="N18" i="6"/>
  <c r="N29" i="6" l="1"/>
  <c r="N19" i="6"/>
  <c r="N20" i="6" l="1"/>
  <c r="N21" i="6" l="1"/>
  <c r="N22" i="6" l="1"/>
  <c r="N23" i="6" l="1"/>
  <c r="N24" i="6"/>
  <c r="O3" i="6" l="1"/>
</calcChain>
</file>

<file path=xl/sharedStrings.xml><?xml version="1.0" encoding="utf-8"?>
<sst xmlns="http://schemas.openxmlformats.org/spreadsheetml/2006/main" count="148" uniqueCount="99">
  <si>
    <t>CÁLCULO DE QUEDA DE TENSÃO</t>
  </si>
  <si>
    <t>(transformador ou aliment.)</t>
  </si>
  <si>
    <t>DV%*100=[(Coef.Q.Ten.)*Prod.(A*K)]*100/DV</t>
  </si>
  <si>
    <t>Trecho</t>
  </si>
  <si>
    <t>Dist(km)</t>
  </si>
  <si>
    <t>Pot(W) Inicial</t>
  </si>
  <si>
    <t>Pot(W) com 10%</t>
  </si>
  <si>
    <t>Corr(A) Inicial</t>
  </si>
  <si>
    <t>Prod(A*km)</t>
  </si>
  <si>
    <t>Coefic. Queda</t>
  </si>
  <si>
    <t>Cabos</t>
  </si>
  <si>
    <t>DV</t>
  </si>
  <si>
    <t>DV%*100</t>
  </si>
  <si>
    <t>TOTAL</t>
  </si>
  <si>
    <t>CABO</t>
  </si>
  <si>
    <t>Queda de tensão em V/A km fp 0,95 trifásico</t>
  </si>
  <si>
    <t>#95</t>
  </si>
  <si>
    <t>#70</t>
  </si>
  <si>
    <t>#50</t>
  </si>
  <si>
    <t>#35</t>
  </si>
  <si>
    <t>#25</t>
  </si>
  <si>
    <t>#16</t>
  </si>
  <si>
    <t>#10</t>
  </si>
  <si>
    <t>#6</t>
  </si>
  <si>
    <t>#4</t>
  </si>
  <si>
    <t>#2,5</t>
  </si>
  <si>
    <t>1 cond. (m)</t>
  </si>
  <si>
    <t>2 cond. (m)</t>
  </si>
  <si>
    <t>3 cond. (m)</t>
  </si>
  <si>
    <t>cabo 95</t>
  </si>
  <si>
    <t>cabo 70</t>
  </si>
  <si>
    <t>cabo 50</t>
  </si>
  <si>
    <t>cabo 35</t>
  </si>
  <si>
    <t>cabo 25</t>
  </si>
  <si>
    <t>cabo 16</t>
  </si>
  <si>
    <t>cabo 10</t>
  </si>
  <si>
    <t>cabo 6</t>
  </si>
  <si>
    <t>Subida dos Postes (m)</t>
  </si>
  <si>
    <t>cabo 4</t>
  </si>
  <si>
    <t>cabo 2,5</t>
  </si>
  <si>
    <t xml:space="preserve">Eletrodutos </t>
  </si>
  <si>
    <t>comp. (m)</t>
  </si>
  <si>
    <t>barras de 6m</t>
  </si>
  <si>
    <t>eletroduto FG 1 1/4''</t>
  </si>
  <si>
    <t>de #6 a #16 - 1 1/4''</t>
  </si>
  <si>
    <t>eletroduto PVC 1 1/4''</t>
  </si>
  <si>
    <t>eletroduto PVC 1 1/2''</t>
  </si>
  <si>
    <t>de #25 a #35 - 1 1/2''</t>
  </si>
  <si>
    <t>eletroduto PVC 2''</t>
  </si>
  <si>
    <t>de #50 a #70 - 2''</t>
  </si>
  <si>
    <t>total em escavação</t>
  </si>
  <si>
    <t>Proteção e comando</t>
  </si>
  <si>
    <t>corrente 20%</t>
  </si>
  <si>
    <t>disjuntor</t>
  </si>
  <si>
    <t>contator</t>
  </si>
  <si>
    <t>trifásico</t>
  </si>
  <si>
    <t>Fus. NH retaredado</t>
  </si>
  <si>
    <t>NH00</t>
  </si>
  <si>
    <t>total</t>
  </si>
  <si>
    <t>Cond. #50mm²</t>
  </si>
  <si>
    <t>Cond. #95mm²</t>
  </si>
  <si>
    <t>Cond. #70mm²</t>
  </si>
  <si>
    <t>Cond. #35mm²</t>
  </si>
  <si>
    <t>Cond. #25mm²</t>
  </si>
  <si>
    <t>Cond. #16mm²</t>
  </si>
  <si>
    <t>Cond. #10mm²</t>
  </si>
  <si>
    <t>Cond. #6mm²</t>
  </si>
  <si>
    <t>Trechos</t>
  </si>
  <si>
    <t>eletroduto FG 1 1/2''</t>
  </si>
  <si>
    <t>eletroduto FG 2''</t>
  </si>
  <si>
    <t>Valor de M.</t>
  </si>
  <si>
    <t>Corrente Max. (A)</t>
  </si>
  <si>
    <t>Pot. (W)</t>
  </si>
  <si>
    <t>32A</t>
  </si>
  <si>
    <t>38A</t>
  </si>
  <si>
    <t>25A</t>
  </si>
  <si>
    <t>Bitola mm²</t>
  </si>
  <si>
    <t>Cond. #4mm²</t>
  </si>
  <si>
    <r>
      <t xml:space="preserve">NÚMERO: S/N </t>
    </r>
    <r>
      <rPr>
        <sz val="10"/>
        <rFont val="Arial"/>
        <family val="2"/>
      </rPr>
      <t xml:space="preserve">                 </t>
    </r>
    <r>
      <rPr>
        <b/>
        <sz val="10"/>
        <rFont val="Arial"/>
        <family val="2"/>
      </rPr>
      <t>PRIM.</t>
    </r>
    <r>
      <rPr>
        <sz val="10"/>
        <rFont val="Arial"/>
        <family val="2"/>
      </rPr>
      <t xml:space="preserve"> 13,8kV               </t>
    </r>
    <r>
      <rPr>
        <b/>
        <sz val="10"/>
        <rFont val="Arial"/>
        <family val="2"/>
      </rPr>
      <t>SECUN</t>
    </r>
    <r>
      <rPr>
        <sz val="10"/>
        <rFont val="Arial"/>
        <family val="2"/>
      </rPr>
      <t xml:space="preserve"> .  220/127V             </t>
    </r>
    <r>
      <rPr>
        <b/>
        <sz val="10"/>
        <rFont val="Arial"/>
        <family val="2"/>
      </rPr>
      <t xml:space="preserve">FP. </t>
    </r>
    <r>
      <rPr>
        <sz val="10"/>
        <rFont val="Arial"/>
        <family val="2"/>
      </rPr>
      <t xml:space="preserve"> 0,920</t>
    </r>
  </si>
  <si>
    <t>Corr(A) com 10%</t>
  </si>
  <si>
    <t xml:space="preserve">CIRCUITO DA TORRE 01 COM 10 REFLETORES LED DE 600W </t>
  </si>
  <si>
    <t xml:space="preserve">CIRCUITO DA TORRE 02 COM 10 REFLETORES LED DE 600W </t>
  </si>
  <si>
    <t xml:space="preserve">CIRCUITO DA TORRE 03 COM 10 REFLETORES LED DE 600W </t>
  </si>
  <si>
    <t xml:space="preserve">CIRCUITO DA TORRE 04 COM 10 REFLETORES LED DE 600W </t>
  </si>
  <si>
    <t>PREPARADO POR________________________   VISTO_____________DATA ____/____/________</t>
  </si>
  <si>
    <t> https://www.creams.org.br/r_arts/baixa-de-art-com-registro-de-atestado/</t>
  </si>
  <si>
    <t>Obs.: Para o cálculo, foi considerados além da carga a ser instalada mais a carga existente do sistema de iluminação pública da pista de caminhada do Horto com 27 luminárias Led de 60W.</t>
  </si>
  <si>
    <t>T1 - T1'</t>
  </si>
  <si>
    <t>T2 - T2'</t>
  </si>
  <si>
    <t>T4 - T4'</t>
  </si>
  <si>
    <t>T3 - T3'</t>
  </si>
  <si>
    <t>QDL - T1</t>
  </si>
  <si>
    <t>QDL - T2</t>
  </si>
  <si>
    <t>QDL - T3</t>
  </si>
  <si>
    <t>QDL - T4</t>
  </si>
  <si>
    <t>MED - QDL</t>
  </si>
  <si>
    <t>CARGA TOTAL NO MEDIDOR = 40 RFLETORES LED 600W + 8 REFLETORES LED 200W (ARQUIBANCADA) + 8 REFLETORES DE 600W (AMPLIAÇÃO FUTURA)</t>
  </si>
  <si>
    <r>
      <t>OBRA:</t>
    </r>
    <r>
      <rPr>
        <sz val="10"/>
        <rFont val="Arial"/>
        <family val="2"/>
      </rPr>
      <t xml:space="preserve"> Implantação do Sistema de Iluminação Esportiva do Estádio Municipal de Vicentina/MS.</t>
    </r>
  </si>
  <si>
    <t>DEMANDA NOTURNA = 34.400W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</si>
</sst>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0"/>
    <numFmt numFmtId="165" formatCode="_(* #,##0.00_);_(* \(#,##0.00\);_(* &quot;-&quot;??_);_(@_)"/>
    <numFmt numFmtId="166" formatCode="[$-416]General"/>
    <numFmt numFmtId="167" formatCode="#,##0.00&quot; &quot;;&quot; (&quot;#,##0.00&quot;)&quot;;&quot; -&quot;#&quot; &quot;;&quot; &quot;@&quot; &quot;"/>
    <numFmt numFmtId="168" formatCode="0.00000"/>
    <numFmt numFmtId="169" formatCode="0.0000000"/>
  </numFmts>
  <fonts count="16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  <charset val="1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1"/>
    </font>
    <font>
      <sz val="11"/>
      <name val="Arial Narrow"/>
      <family val="2"/>
    </font>
    <font>
      <b/>
      <sz val="10"/>
      <name val="Times New Roman"/>
      <family val="1"/>
    </font>
    <font>
      <b/>
      <sz val="8"/>
      <name val="Times New Roman"/>
      <family val="1"/>
    </font>
    <font>
      <b/>
      <sz val="10"/>
      <color theme="3" tint="0.39997558519241921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u/>
      <sz val="10"/>
      <color theme="10"/>
      <name val="Arial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indexed="64"/>
      </left>
      <right style="double">
        <color auto="1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138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167" fontId="6" fillId="0" borderId="0" applyBorder="0" applyProtection="0"/>
    <xf numFmtId="166" fontId="6" fillId="0" borderId="0" applyBorder="0" applyProtection="0"/>
    <xf numFmtId="165" fontId="4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 applyBorder="0" applyProtection="0"/>
    <xf numFmtId="0" fontId="6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 applyNumberFormat="0" applyFill="0" applyBorder="0" applyAlignment="0" applyProtection="0"/>
  </cellStyleXfs>
  <cellXfs count="128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12" fontId="3" fillId="0" borderId="0" xfId="0" applyNumberFormat="1" applyFont="1" applyBorder="1" applyAlignment="1">
      <alignment horizontal="center"/>
    </xf>
    <xf numFmtId="164" fontId="3" fillId="0" borderId="0" xfId="0" applyNumberFormat="1" applyFont="1" applyBorder="1" applyAlignment="1">
      <alignment horizontal="center"/>
    </xf>
    <xf numFmtId="0" fontId="0" fillId="0" borderId="0" xfId="0"/>
    <xf numFmtId="0" fontId="3" fillId="0" borderId="0" xfId="0" applyFont="1"/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Continuous"/>
    </xf>
    <xf numFmtId="0" fontId="7" fillId="0" borderId="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/>
    <xf numFmtId="2" fontId="3" fillId="0" borderId="0" xfId="0" applyNumberFormat="1" applyFont="1" applyBorder="1"/>
    <xf numFmtId="0" fontId="3" fillId="0" borderId="0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0" fontId="8" fillId="5" borderId="9" xfId="0" applyFont="1" applyFill="1" applyBorder="1"/>
    <xf numFmtId="0" fontId="8" fillId="5" borderId="9" xfId="0" applyFont="1" applyFill="1" applyBorder="1" applyAlignment="1">
      <alignment horizontal="left"/>
    </xf>
    <xf numFmtId="0" fontId="8" fillId="5" borderId="9" xfId="0" applyFont="1" applyFill="1" applyBorder="1" applyAlignment="1">
      <alignment horizontal="left" vertical="center"/>
    </xf>
    <xf numFmtId="0" fontId="8" fillId="5" borderId="9" xfId="0" applyFont="1" applyFill="1" applyBorder="1" applyAlignment="1">
      <alignment horizontal="center" vertical="center"/>
    </xf>
    <xf numFmtId="2" fontId="3" fillId="0" borderId="0" xfId="0" applyNumberFormat="1" applyFont="1" applyFill="1" applyBorder="1"/>
    <xf numFmtId="2" fontId="7" fillId="0" borderId="0" xfId="0" applyNumberFormat="1" applyFont="1" applyAlignment="1">
      <alignment horizontal="center"/>
    </xf>
    <xf numFmtId="0" fontId="3" fillId="0" borderId="0" xfId="0" applyFont="1" applyFill="1"/>
    <xf numFmtId="2" fontId="3" fillId="6" borderId="0" xfId="0" applyNumberFormat="1" applyFont="1" applyFill="1" applyBorder="1"/>
    <xf numFmtId="0" fontId="3" fillId="7" borderId="5" xfId="0" applyFont="1" applyFill="1" applyBorder="1"/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2" fontId="3" fillId="0" borderId="14" xfId="0" applyNumberFormat="1" applyFont="1" applyBorder="1"/>
    <xf numFmtId="0" fontId="0" fillId="0" borderId="18" xfId="0" applyBorder="1"/>
    <xf numFmtId="0" fontId="8" fillId="5" borderId="0" xfId="0" applyFont="1" applyFill="1" applyBorder="1" applyAlignment="1">
      <alignment horizontal="left" vertical="center"/>
    </xf>
    <xf numFmtId="0" fontId="8" fillId="5" borderId="0" xfId="0" applyFont="1" applyFill="1" applyBorder="1" applyAlignment="1">
      <alignment horizontal="center" vertical="center"/>
    </xf>
    <xf numFmtId="2" fontId="0" fillId="0" borderId="0" xfId="0" applyNumberFormat="1"/>
    <xf numFmtId="0" fontId="3" fillId="0" borderId="0" xfId="0" applyFont="1" applyFill="1" applyBorder="1"/>
    <xf numFmtId="2" fontId="3" fillId="0" borderId="0" xfId="0" applyNumberFormat="1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0" fontId="3" fillId="6" borderId="0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2" fontId="3" fillId="6" borderId="0" xfId="0" applyNumberFormat="1" applyFont="1" applyFill="1" applyBorder="1" applyAlignment="1">
      <alignment horizontal="center"/>
    </xf>
    <xf numFmtId="0" fontId="9" fillId="5" borderId="0" xfId="0" applyFont="1" applyFill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1" fillId="2" borderId="2" xfId="0" applyFont="1" applyFill="1" applyBorder="1" applyAlignment="1"/>
    <xf numFmtId="0" fontId="4" fillId="2" borderId="0" xfId="0" applyFont="1" applyFill="1" applyBorder="1" applyAlignment="1"/>
    <xf numFmtId="0" fontId="4" fillId="2" borderId="3" xfId="0" applyFont="1" applyFill="1" applyBorder="1" applyAlignment="1"/>
    <xf numFmtId="0" fontId="4" fillId="2" borderId="4" xfId="0" applyFont="1" applyFill="1" applyBorder="1" applyAlignment="1"/>
    <xf numFmtId="0" fontId="4" fillId="2" borderId="5" xfId="0" applyFont="1" applyFill="1" applyBorder="1"/>
    <xf numFmtId="0" fontId="4" fillId="0" borderId="5" xfId="0" applyFont="1" applyBorder="1"/>
    <xf numFmtId="0" fontId="4" fillId="2" borderId="6" xfId="0" applyFont="1" applyFill="1" applyBorder="1"/>
    <xf numFmtId="0" fontId="4" fillId="2" borderId="2" xfId="0" applyFont="1" applyFill="1" applyBorder="1" applyAlignment="1"/>
    <xf numFmtId="0" fontId="4" fillId="2" borderId="0" xfId="0" applyFont="1" applyFill="1" applyBorder="1"/>
    <xf numFmtId="0" fontId="4" fillId="0" borderId="0" xfId="0" applyFont="1" applyBorder="1"/>
    <xf numFmtId="0" fontId="4" fillId="2" borderId="3" xfId="0" applyFont="1" applyFill="1" applyBorder="1"/>
    <xf numFmtId="0" fontId="4" fillId="4" borderId="2" xfId="0" applyFont="1" applyFill="1" applyBorder="1" applyAlignment="1"/>
    <xf numFmtId="0" fontId="4" fillId="4" borderId="0" xfId="0" applyFont="1" applyFill="1" applyBorder="1" applyAlignment="1">
      <alignment horizontal="center"/>
    </xf>
    <xf numFmtId="0" fontId="4" fillId="4" borderId="0" xfId="0" applyFont="1" applyFill="1" applyBorder="1"/>
    <xf numFmtId="0" fontId="4" fillId="4" borderId="0" xfId="0" applyFont="1" applyFill="1" applyBorder="1" applyAlignment="1">
      <alignment horizontal="left"/>
    </xf>
    <xf numFmtId="0" fontId="4" fillId="2" borderId="2" xfId="0" applyFont="1" applyFill="1" applyBorder="1"/>
    <xf numFmtId="0" fontId="4" fillId="0" borderId="2" xfId="0" applyFont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169" fontId="4" fillId="0" borderId="0" xfId="0" applyNumberFormat="1" applyFont="1" applyBorder="1"/>
    <xf numFmtId="0" fontId="11" fillId="0" borderId="0" xfId="0" applyFont="1" applyBorder="1" applyAlignment="1">
      <alignment horizontal="center"/>
    </xf>
    <xf numFmtId="168" fontId="4" fillId="0" borderId="0" xfId="0" applyNumberFormat="1" applyFont="1" applyBorder="1"/>
    <xf numFmtId="168" fontId="4" fillId="0" borderId="3" xfId="0" applyNumberFormat="1" applyFont="1" applyBorder="1"/>
    <xf numFmtId="164" fontId="4" fillId="3" borderId="0" xfId="0" applyNumberFormat="1" applyFont="1" applyFill="1" applyBorder="1" applyAlignment="1">
      <alignment horizontal="center"/>
    </xf>
    <xf numFmtId="0" fontId="4" fillId="3" borderId="0" xfId="0" applyFont="1" applyFill="1" applyBorder="1"/>
    <xf numFmtId="0" fontId="4" fillId="3" borderId="0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4" fillId="3" borderId="3" xfId="0" applyFont="1" applyFill="1" applyBorder="1"/>
    <xf numFmtId="0" fontId="4" fillId="3" borderId="4" xfId="0" applyFont="1" applyFill="1" applyBorder="1" applyAlignment="1">
      <alignment horizontal="center"/>
    </xf>
    <xf numFmtId="164" fontId="4" fillId="3" borderId="5" xfId="0" applyNumberFormat="1" applyFont="1" applyFill="1" applyBorder="1" applyAlignment="1">
      <alignment horizontal="center"/>
    </xf>
    <xf numFmtId="0" fontId="4" fillId="3" borderId="5" xfId="0" applyFont="1" applyFill="1" applyBorder="1"/>
    <xf numFmtId="0" fontId="4" fillId="3" borderId="5" xfId="0" applyFont="1" applyFill="1" applyBorder="1" applyAlignment="1">
      <alignment horizontal="center"/>
    </xf>
    <xf numFmtId="0" fontId="11" fillId="3" borderId="5" xfId="0" applyFont="1" applyFill="1" applyBorder="1" applyAlignment="1">
      <alignment horizontal="center"/>
    </xf>
    <xf numFmtId="0" fontId="4" fillId="3" borderId="6" xfId="0" applyFont="1" applyFill="1" applyBorder="1"/>
    <xf numFmtId="0" fontId="11" fillId="3" borderId="2" xfId="0" applyFont="1" applyFill="1" applyBorder="1" applyAlignment="1">
      <alignment horizontal="left" wrapText="1"/>
    </xf>
    <xf numFmtId="0" fontId="11" fillId="3" borderId="0" xfId="0" applyFont="1" applyFill="1" applyBorder="1" applyAlignment="1">
      <alignment horizontal="left" wrapText="1"/>
    </xf>
    <xf numFmtId="0" fontId="11" fillId="3" borderId="3" xfId="0" applyFont="1" applyFill="1" applyBorder="1" applyAlignment="1">
      <alignment horizontal="left" wrapText="1"/>
    </xf>
    <xf numFmtId="0" fontId="11" fillId="3" borderId="11" xfId="0" applyFont="1" applyFill="1" applyBorder="1" applyAlignment="1"/>
    <xf numFmtId="0" fontId="11" fillId="3" borderId="9" xfId="0" applyFont="1" applyFill="1" applyBorder="1" applyAlignment="1"/>
    <xf numFmtId="0" fontId="11" fillId="3" borderId="19" xfId="0" applyFont="1" applyFill="1" applyBorder="1" applyAlignment="1"/>
    <xf numFmtId="0" fontId="11" fillId="3" borderId="2" xfId="0" applyFont="1" applyFill="1" applyBorder="1" applyAlignment="1"/>
    <xf numFmtId="2" fontId="7" fillId="0" borderId="0" xfId="0" applyNumberFormat="1" applyFont="1" applyBorder="1" applyAlignment="1">
      <alignment horizontal="center"/>
    </xf>
    <xf numFmtId="0" fontId="0" fillId="0" borderId="0" xfId="0" applyBorder="1"/>
    <xf numFmtId="0" fontId="8" fillId="5" borderId="0" xfId="0" applyFont="1" applyFill="1" applyBorder="1"/>
    <xf numFmtId="0" fontId="8" fillId="5" borderId="0" xfId="0" applyFont="1" applyFill="1" applyBorder="1" applyAlignment="1">
      <alignment horizontal="left"/>
    </xf>
    <xf numFmtId="0" fontId="3" fillId="7" borderId="0" xfId="0" applyFont="1" applyFill="1" applyBorder="1"/>
    <xf numFmtId="0" fontId="8" fillId="5" borderId="9" xfId="0" applyFont="1" applyFill="1" applyBorder="1" applyAlignment="1">
      <alignment horizontal="center"/>
    </xf>
    <xf numFmtId="2" fontId="3" fillId="6" borderId="0" xfId="0" applyNumberFormat="1" applyFont="1" applyFill="1" applyBorder="1" applyAlignment="1">
      <alignment horizontal="center"/>
    </xf>
    <xf numFmtId="2" fontId="3" fillId="6" borderId="5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64" fontId="3" fillId="0" borderId="0" xfId="0" applyNumberFormat="1" applyFont="1" applyBorder="1" applyAlignment="1">
      <alignment horizontal="center" vertical="center"/>
    </xf>
    <xf numFmtId="0" fontId="13" fillId="0" borderId="7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3" fillId="0" borderId="9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2" fontId="3" fillId="0" borderId="0" xfId="0" applyNumberFormat="1" applyFont="1" applyFill="1"/>
    <xf numFmtId="0" fontId="15" fillId="0" borderId="0" xfId="1137"/>
    <xf numFmtId="0" fontId="8" fillId="5" borderId="0" xfId="0" applyFont="1" applyFill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1" xfId="0" applyFont="1" applyBorder="1" applyAlignment="1">
      <alignment horizontal="left" vertical="justify"/>
    </xf>
    <xf numFmtId="0" fontId="8" fillId="5" borderId="0" xfId="0" applyFont="1" applyFill="1" applyBorder="1" applyAlignment="1">
      <alignment horizontal="center"/>
    </xf>
    <xf numFmtId="0" fontId="13" fillId="0" borderId="8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/>
    </xf>
    <xf numFmtId="0" fontId="9" fillId="5" borderId="0" xfId="0" applyFont="1" applyFill="1" applyAlignment="1">
      <alignment horizontal="center" wrapText="1"/>
    </xf>
    <xf numFmtId="0" fontId="12" fillId="2" borderId="1" xfId="0" applyFont="1" applyFill="1" applyBorder="1" applyAlignment="1">
      <alignment horizontal="center"/>
    </xf>
    <xf numFmtId="0" fontId="11" fillId="0" borderId="1" xfId="0" applyFont="1" applyBorder="1" applyAlignment="1">
      <alignment horizontal="left" wrapText="1"/>
    </xf>
    <xf numFmtId="0" fontId="4" fillId="2" borderId="5" xfId="0" applyFont="1" applyFill="1" applyBorder="1" applyAlignment="1">
      <alignment horizontal="left"/>
    </xf>
    <xf numFmtId="0" fontId="4" fillId="0" borderId="2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2" fontId="10" fillId="0" borderId="15" xfId="0" applyNumberFormat="1" applyFont="1" applyBorder="1" applyAlignment="1">
      <alignment horizontal="center" vertical="top"/>
    </xf>
    <xf numFmtId="2" fontId="10" fillId="0" borderId="16" xfId="0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 vertical="top"/>
    </xf>
    <xf numFmtId="0" fontId="9" fillId="5" borderId="0" xfId="0" applyFont="1" applyFill="1" applyAlignment="1">
      <alignment horizontal="center"/>
    </xf>
    <xf numFmtId="0" fontId="11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</cellXfs>
  <cellStyles count="1138">
    <cellStyle name="Excel Built-in Comma" xfId="193" xr:uid="{00000000-0005-0000-0000-000000000000}"/>
    <cellStyle name="Excel Built-in Normal" xfId="194" xr:uid="{00000000-0005-0000-0000-000001000000}"/>
    <cellStyle name="Excel Built-in Normal 2" xfId="385" xr:uid="{00000000-0005-0000-0000-000002000000}"/>
    <cellStyle name="Excel Built-in Normal 8" xfId="386" xr:uid="{00000000-0005-0000-0000-000003000000}"/>
    <cellStyle name="Hiperlink" xfId="1137" builtinId="8"/>
    <cellStyle name="Normal" xfId="0" builtinId="0"/>
    <cellStyle name="Normal 10" xfId="9" xr:uid="{00000000-0005-0000-0000-000005000000}"/>
    <cellStyle name="Normal 10 10" xfId="91" xr:uid="{00000000-0005-0000-0000-000006000000}"/>
    <cellStyle name="Normal 10 10 2" xfId="289" xr:uid="{00000000-0005-0000-0000-000007000000}"/>
    <cellStyle name="Normal 10 10 2 2" xfId="673" xr:uid="{00000000-0005-0000-0000-000008000000}"/>
    <cellStyle name="Normal 10 10 2 3" xfId="1041" xr:uid="{00000000-0005-0000-0000-000009000000}"/>
    <cellStyle name="Normal 10 10 3" xfId="478" xr:uid="{00000000-0005-0000-0000-00000A000000}"/>
    <cellStyle name="Normal 10 10 4" xfId="852" xr:uid="{00000000-0005-0000-0000-00000B000000}"/>
    <cellStyle name="Normal 10 11" xfId="100" xr:uid="{00000000-0005-0000-0000-00000C000000}"/>
    <cellStyle name="Normal 10 11 2" xfId="298" xr:uid="{00000000-0005-0000-0000-00000D000000}"/>
    <cellStyle name="Normal 10 11 2 2" xfId="682" xr:uid="{00000000-0005-0000-0000-00000E000000}"/>
    <cellStyle name="Normal 10 11 2 3" xfId="1050" xr:uid="{00000000-0005-0000-0000-00000F000000}"/>
    <cellStyle name="Normal 10 11 3" xfId="487" xr:uid="{00000000-0005-0000-0000-000010000000}"/>
    <cellStyle name="Normal 10 11 4" xfId="861" xr:uid="{00000000-0005-0000-0000-000011000000}"/>
    <cellStyle name="Normal 10 12" xfId="108" xr:uid="{00000000-0005-0000-0000-000012000000}"/>
    <cellStyle name="Normal 10 12 2" xfId="306" xr:uid="{00000000-0005-0000-0000-000013000000}"/>
    <cellStyle name="Normal 10 12 2 2" xfId="690" xr:uid="{00000000-0005-0000-0000-000014000000}"/>
    <cellStyle name="Normal 10 12 2 3" xfId="1058" xr:uid="{00000000-0005-0000-0000-000015000000}"/>
    <cellStyle name="Normal 10 12 3" xfId="495" xr:uid="{00000000-0005-0000-0000-000016000000}"/>
    <cellStyle name="Normal 10 12 4" xfId="869" xr:uid="{00000000-0005-0000-0000-000017000000}"/>
    <cellStyle name="Normal 10 13" xfId="116" xr:uid="{00000000-0005-0000-0000-000018000000}"/>
    <cellStyle name="Normal 10 13 2" xfId="314" xr:uid="{00000000-0005-0000-0000-000019000000}"/>
    <cellStyle name="Normal 10 13 2 2" xfId="698" xr:uid="{00000000-0005-0000-0000-00001A000000}"/>
    <cellStyle name="Normal 10 13 2 3" xfId="1066" xr:uid="{00000000-0005-0000-0000-00001B000000}"/>
    <cellStyle name="Normal 10 13 3" xfId="503" xr:uid="{00000000-0005-0000-0000-00001C000000}"/>
    <cellStyle name="Normal 10 13 4" xfId="877" xr:uid="{00000000-0005-0000-0000-00001D000000}"/>
    <cellStyle name="Normal 10 14" xfId="124" xr:uid="{00000000-0005-0000-0000-00001E000000}"/>
    <cellStyle name="Normal 10 14 2" xfId="322" xr:uid="{00000000-0005-0000-0000-00001F000000}"/>
    <cellStyle name="Normal 10 14 2 2" xfId="706" xr:uid="{00000000-0005-0000-0000-000020000000}"/>
    <cellStyle name="Normal 10 14 2 3" xfId="1074" xr:uid="{00000000-0005-0000-0000-000021000000}"/>
    <cellStyle name="Normal 10 14 3" xfId="511" xr:uid="{00000000-0005-0000-0000-000022000000}"/>
    <cellStyle name="Normal 10 14 4" xfId="885" xr:uid="{00000000-0005-0000-0000-000023000000}"/>
    <cellStyle name="Normal 10 15" xfId="132" xr:uid="{00000000-0005-0000-0000-000024000000}"/>
    <cellStyle name="Normal 10 15 2" xfId="330" xr:uid="{00000000-0005-0000-0000-000025000000}"/>
    <cellStyle name="Normal 10 15 2 2" xfId="714" xr:uid="{00000000-0005-0000-0000-000026000000}"/>
    <cellStyle name="Normal 10 15 2 3" xfId="1082" xr:uid="{00000000-0005-0000-0000-000027000000}"/>
    <cellStyle name="Normal 10 15 3" xfId="519" xr:uid="{00000000-0005-0000-0000-000028000000}"/>
    <cellStyle name="Normal 10 15 4" xfId="893" xr:uid="{00000000-0005-0000-0000-000029000000}"/>
    <cellStyle name="Normal 10 16" xfId="142" xr:uid="{00000000-0005-0000-0000-00002A000000}"/>
    <cellStyle name="Normal 10 16 2" xfId="340" xr:uid="{00000000-0005-0000-0000-00002B000000}"/>
    <cellStyle name="Normal 10 16 2 2" xfId="724" xr:uid="{00000000-0005-0000-0000-00002C000000}"/>
    <cellStyle name="Normal 10 16 2 3" xfId="1092" xr:uid="{00000000-0005-0000-0000-00002D000000}"/>
    <cellStyle name="Normal 10 16 3" xfId="529" xr:uid="{00000000-0005-0000-0000-00002E000000}"/>
    <cellStyle name="Normal 10 16 4" xfId="903" xr:uid="{00000000-0005-0000-0000-00002F000000}"/>
    <cellStyle name="Normal 10 17" xfId="151" xr:uid="{00000000-0005-0000-0000-000030000000}"/>
    <cellStyle name="Normal 10 17 2" xfId="349" xr:uid="{00000000-0005-0000-0000-000031000000}"/>
    <cellStyle name="Normal 10 17 2 2" xfId="733" xr:uid="{00000000-0005-0000-0000-000032000000}"/>
    <cellStyle name="Normal 10 17 2 3" xfId="1101" xr:uid="{00000000-0005-0000-0000-000033000000}"/>
    <cellStyle name="Normal 10 17 3" xfId="538" xr:uid="{00000000-0005-0000-0000-000034000000}"/>
    <cellStyle name="Normal 10 17 4" xfId="912" xr:uid="{00000000-0005-0000-0000-000035000000}"/>
    <cellStyle name="Normal 10 18" xfId="159" xr:uid="{00000000-0005-0000-0000-000036000000}"/>
    <cellStyle name="Normal 10 18 2" xfId="357" xr:uid="{00000000-0005-0000-0000-000037000000}"/>
    <cellStyle name="Normal 10 18 2 2" xfId="741" xr:uid="{00000000-0005-0000-0000-000038000000}"/>
    <cellStyle name="Normal 10 18 2 3" xfId="1109" xr:uid="{00000000-0005-0000-0000-000039000000}"/>
    <cellStyle name="Normal 10 18 3" xfId="546" xr:uid="{00000000-0005-0000-0000-00003A000000}"/>
    <cellStyle name="Normal 10 18 4" xfId="920" xr:uid="{00000000-0005-0000-0000-00003B000000}"/>
    <cellStyle name="Normal 10 19" xfId="168" xr:uid="{00000000-0005-0000-0000-00003C000000}"/>
    <cellStyle name="Normal 10 19 2" xfId="366" xr:uid="{00000000-0005-0000-0000-00003D000000}"/>
    <cellStyle name="Normal 10 19 2 2" xfId="750" xr:uid="{00000000-0005-0000-0000-00003E000000}"/>
    <cellStyle name="Normal 10 19 2 3" xfId="1118" xr:uid="{00000000-0005-0000-0000-00003F000000}"/>
    <cellStyle name="Normal 10 19 3" xfId="555" xr:uid="{00000000-0005-0000-0000-000040000000}"/>
    <cellStyle name="Normal 10 19 4" xfId="929" xr:uid="{00000000-0005-0000-0000-000041000000}"/>
    <cellStyle name="Normal 10 2" xfId="18" xr:uid="{00000000-0005-0000-0000-000042000000}"/>
    <cellStyle name="Normal 10 2 2" xfId="216" xr:uid="{00000000-0005-0000-0000-000043000000}"/>
    <cellStyle name="Normal 10 2 2 2" xfId="600" xr:uid="{00000000-0005-0000-0000-000044000000}"/>
    <cellStyle name="Normal 10 2 2 3" xfId="968" xr:uid="{00000000-0005-0000-0000-000045000000}"/>
    <cellStyle name="Normal 10 2 3" xfId="405" xr:uid="{00000000-0005-0000-0000-000046000000}"/>
    <cellStyle name="Normal 10 2 4" xfId="779" xr:uid="{00000000-0005-0000-0000-000047000000}"/>
    <cellStyle name="Normal 10 20" xfId="206" xr:uid="{00000000-0005-0000-0000-000048000000}"/>
    <cellStyle name="Normal 10 20 2" xfId="590" xr:uid="{00000000-0005-0000-0000-000049000000}"/>
    <cellStyle name="Normal 10 20 3" xfId="958" xr:uid="{00000000-0005-0000-0000-00004A000000}"/>
    <cellStyle name="Normal 10 21" xfId="396" xr:uid="{00000000-0005-0000-0000-00004B000000}"/>
    <cellStyle name="Normal 10 22" xfId="579" xr:uid="{00000000-0005-0000-0000-00004C000000}"/>
    <cellStyle name="Normal 10 3" xfId="28" xr:uid="{00000000-0005-0000-0000-00004D000000}"/>
    <cellStyle name="Normal 10 3 2" xfId="226" xr:uid="{00000000-0005-0000-0000-00004E000000}"/>
    <cellStyle name="Normal 10 3 2 2" xfId="610" xr:uid="{00000000-0005-0000-0000-00004F000000}"/>
    <cellStyle name="Normal 10 3 2 3" xfId="978" xr:uid="{00000000-0005-0000-0000-000050000000}"/>
    <cellStyle name="Normal 10 3 3" xfId="415" xr:uid="{00000000-0005-0000-0000-000051000000}"/>
    <cellStyle name="Normal 10 3 4" xfId="789" xr:uid="{00000000-0005-0000-0000-000052000000}"/>
    <cellStyle name="Normal 10 4" xfId="37" xr:uid="{00000000-0005-0000-0000-000053000000}"/>
    <cellStyle name="Normal 10 4 2" xfId="235" xr:uid="{00000000-0005-0000-0000-000054000000}"/>
    <cellStyle name="Normal 10 4 2 2" xfId="619" xr:uid="{00000000-0005-0000-0000-000055000000}"/>
    <cellStyle name="Normal 10 4 2 3" xfId="987" xr:uid="{00000000-0005-0000-0000-000056000000}"/>
    <cellStyle name="Normal 10 4 3" xfId="424" xr:uid="{00000000-0005-0000-0000-000057000000}"/>
    <cellStyle name="Normal 10 4 4" xfId="798" xr:uid="{00000000-0005-0000-0000-000058000000}"/>
    <cellStyle name="Normal 10 5" xfId="46" xr:uid="{00000000-0005-0000-0000-000059000000}"/>
    <cellStyle name="Normal 10 5 2" xfId="244" xr:uid="{00000000-0005-0000-0000-00005A000000}"/>
    <cellStyle name="Normal 10 5 2 2" xfId="628" xr:uid="{00000000-0005-0000-0000-00005B000000}"/>
    <cellStyle name="Normal 10 5 2 3" xfId="996" xr:uid="{00000000-0005-0000-0000-00005C000000}"/>
    <cellStyle name="Normal 10 5 3" xfId="433" xr:uid="{00000000-0005-0000-0000-00005D000000}"/>
    <cellStyle name="Normal 10 5 4" xfId="807" xr:uid="{00000000-0005-0000-0000-00005E000000}"/>
    <cellStyle name="Normal 10 6" xfId="55" xr:uid="{00000000-0005-0000-0000-00005F000000}"/>
    <cellStyle name="Normal 10 6 2" xfId="253" xr:uid="{00000000-0005-0000-0000-000060000000}"/>
    <cellStyle name="Normal 10 6 2 2" xfId="637" xr:uid="{00000000-0005-0000-0000-000061000000}"/>
    <cellStyle name="Normal 10 6 2 3" xfId="1005" xr:uid="{00000000-0005-0000-0000-000062000000}"/>
    <cellStyle name="Normal 10 6 3" xfId="442" xr:uid="{00000000-0005-0000-0000-000063000000}"/>
    <cellStyle name="Normal 10 6 4" xfId="816" xr:uid="{00000000-0005-0000-0000-000064000000}"/>
    <cellStyle name="Normal 10 7" xfId="63" xr:uid="{00000000-0005-0000-0000-000065000000}"/>
    <cellStyle name="Normal 10 7 2" xfId="261" xr:uid="{00000000-0005-0000-0000-000066000000}"/>
    <cellStyle name="Normal 10 7 2 2" xfId="645" xr:uid="{00000000-0005-0000-0000-000067000000}"/>
    <cellStyle name="Normal 10 7 2 3" xfId="1013" xr:uid="{00000000-0005-0000-0000-000068000000}"/>
    <cellStyle name="Normal 10 7 3" xfId="450" xr:uid="{00000000-0005-0000-0000-000069000000}"/>
    <cellStyle name="Normal 10 7 4" xfId="824" xr:uid="{00000000-0005-0000-0000-00006A000000}"/>
    <cellStyle name="Normal 10 8" xfId="73" xr:uid="{00000000-0005-0000-0000-00006B000000}"/>
    <cellStyle name="Normal 10 8 2" xfId="271" xr:uid="{00000000-0005-0000-0000-00006C000000}"/>
    <cellStyle name="Normal 10 8 2 2" xfId="655" xr:uid="{00000000-0005-0000-0000-00006D000000}"/>
    <cellStyle name="Normal 10 8 2 3" xfId="1023" xr:uid="{00000000-0005-0000-0000-00006E000000}"/>
    <cellStyle name="Normal 10 8 3" xfId="460" xr:uid="{00000000-0005-0000-0000-00006F000000}"/>
    <cellStyle name="Normal 10 8 4" xfId="834" xr:uid="{00000000-0005-0000-0000-000070000000}"/>
    <cellStyle name="Normal 10 9" xfId="82" xr:uid="{00000000-0005-0000-0000-000071000000}"/>
    <cellStyle name="Normal 10 9 2" xfId="280" xr:uid="{00000000-0005-0000-0000-000072000000}"/>
    <cellStyle name="Normal 10 9 2 2" xfId="664" xr:uid="{00000000-0005-0000-0000-000073000000}"/>
    <cellStyle name="Normal 10 9 2 3" xfId="1032" xr:uid="{00000000-0005-0000-0000-000074000000}"/>
    <cellStyle name="Normal 10 9 3" xfId="469" xr:uid="{00000000-0005-0000-0000-000075000000}"/>
    <cellStyle name="Normal 10 9 4" xfId="843" xr:uid="{00000000-0005-0000-0000-000076000000}"/>
    <cellStyle name="Normal 11" xfId="10" xr:uid="{00000000-0005-0000-0000-000077000000}"/>
    <cellStyle name="Normal 11 2" xfId="171" xr:uid="{00000000-0005-0000-0000-000078000000}"/>
    <cellStyle name="Normal 11 2 2" xfId="369" xr:uid="{00000000-0005-0000-0000-000079000000}"/>
    <cellStyle name="Normal 11 2 2 2" xfId="753" xr:uid="{00000000-0005-0000-0000-00007A000000}"/>
    <cellStyle name="Normal 11 2 2 3" xfId="1121" xr:uid="{00000000-0005-0000-0000-00007B000000}"/>
    <cellStyle name="Normal 11 2 3" xfId="558" xr:uid="{00000000-0005-0000-0000-00007C000000}"/>
    <cellStyle name="Normal 11 2 4" xfId="932" xr:uid="{00000000-0005-0000-0000-00007D000000}"/>
    <cellStyle name="Normal 11 3" xfId="207" xr:uid="{00000000-0005-0000-0000-00007E000000}"/>
    <cellStyle name="Normal 11 3 2" xfId="591" xr:uid="{00000000-0005-0000-0000-00007F000000}"/>
    <cellStyle name="Normal 11 3 3" xfId="959" xr:uid="{00000000-0005-0000-0000-000080000000}"/>
    <cellStyle name="Normal 11 4" xfId="397" xr:uid="{00000000-0005-0000-0000-000081000000}"/>
    <cellStyle name="Normal 11 5" xfId="771" xr:uid="{00000000-0005-0000-0000-000082000000}"/>
    <cellStyle name="Normal 12" xfId="19" xr:uid="{00000000-0005-0000-0000-000083000000}"/>
    <cellStyle name="Normal 12 2" xfId="172" xr:uid="{00000000-0005-0000-0000-000084000000}"/>
    <cellStyle name="Normal 12 2 2" xfId="370" xr:uid="{00000000-0005-0000-0000-000085000000}"/>
    <cellStyle name="Normal 12 2 2 2" xfId="754" xr:uid="{00000000-0005-0000-0000-000086000000}"/>
    <cellStyle name="Normal 12 2 2 3" xfId="1122" xr:uid="{00000000-0005-0000-0000-000087000000}"/>
    <cellStyle name="Normal 12 2 3" xfId="559" xr:uid="{00000000-0005-0000-0000-000088000000}"/>
    <cellStyle name="Normal 12 2 4" xfId="933" xr:uid="{00000000-0005-0000-0000-000089000000}"/>
    <cellStyle name="Normal 12 3" xfId="217" xr:uid="{00000000-0005-0000-0000-00008A000000}"/>
    <cellStyle name="Normal 12 3 2" xfId="601" xr:uid="{00000000-0005-0000-0000-00008B000000}"/>
    <cellStyle name="Normal 12 3 3" xfId="969" xr:uid="{00000000-0005-0000-0000-00008C000000}"/>
    <cellStyle name="Normal 12 4" xfId="406" xr:uid="{00000000-0005-0000-0000-00008D000000}"/>
    <cellStyle name="Normal 12 5" xfId="780" xr:uid="{00000000-0005-0000-0000-00008E000000}"/>
    <cellStyle name="Normal 13" xfId="20" xr:uid="{00000000-0005-0000-0000-00008F000000}"/>
    <cellStyle name="Normal 13 2" xfId="173" xr:uid="{00000000-0005-0000-0000-000090000000}"/>
    <cellStyle name="Normal 13 2 2" xfId="371" xr:uid="{00000000-0005-0000-0000-000091000000}"/>
    <cellStyle name="Normal 13 2 2 2" xfId="755" xr:uid="{00000000-0005-0000-0000-000092000000}"/>
    <cellStyle name="Normal 13 2 2 3" xfId="1123" xr:uid="{00000000-0005-0000-0000-000093000000}"/>
    <cellStyle name="Normal 13 2 3" xfId="560" xr:uid="{00000000-0005-0000-0000-000094000000}"/>
    <cellStyle name="Normal 13 2 4" xfId="934" xr:uid="{00000000-0005-0000-0000-000095000000}"/>
    <cellStyle name="Normal 13 3" xfId="218" xr:uid="{00000000-0005-0000-0000-000096000000}"/>
    <cellStyle name="Normal 13 3 2" xfId="602" xr:uid="{00000000-0005-0000-0000-000097000000}"/>
    <cellStyle name="Normal 13 3 3" xfId="970" xr:uid="{00000000-0005-0000-0000-000098000000}"/>
    <cellStyle name="Normal 13 4" xfId="407" xr:uid="{00000000-0005-0000-0000-000099000000}"/>
    <cellStyle name="Normal 13 5" xfId="781" xr:uid="{00000000-0005-0000-0000-00009A000000}"/>
    <cellStyle name="Normal 14" xfId="29" xr:uid="{00000000-0005-0000-0000-00009B000000}"/>
    <cellStyle name="Normal 14 2" xfId="174" xr:uid="{00000000-0005-0000-0000-00009C000000}"/>
    <cellStyle name="Normal 14 2 2" xfId="372" xr:uid="{00000000-0005-0000-0000-00009D000000}"/>
    <cellStyle name="Normal 14 2 2 2" xfId="756" xr:uid="{00000000-0005-0000-0000-00009E000000}"/>
    <cellStyle name="Normal 14 2 2 3" xfId="1124" xr:uid="{00000000-0005-0000-0000-00009F000000}"/>
    <cellStyle name="Normal 14 2 3" xfId="561" xr:uid="{00000000-0005-0000-0000-0000A0000000}"/>
    <cellStyle name="Normal 14 2 4" xfId="935" xr:uid="{00000000-0005-0000-0000-0000A1000000}"/>
    <cellStyle name="Normal 14 3" xfId="227" xr:uid="{00000000-0005-0000-0000-0000A2000000}"/>
    <cellStyle name="Normal 14 3 2" xfId="611" xr:uid="{00000000-0005-0000-0000-0000A3000000}"/>
    <cellStyle name="Normal 14 3 3" xfId="979" xr:uid="{00000000-0005-0000-0000-0000A4000000}"/>
    <cellStyle name="Normal 14 4" xfId="416" xr:uid="{00000000-0005-0000-0000-0000A5000000}"/>
    <cellStyle name="Normal 14 5" xfId="790" xr:uid="{00000000-0005-0000-0000-0000A6000000}"/>
    <cellStyle name="Normal 15" xfId="38" xr:uid="{00000000-0005-0000-0000-0000A7000000}"/>
    <cellStyle name="Normal 15 2" xfId="175" xr:uid="{00000000-0005-0000-0000-0000A8000000}"/>
    <cellStyle name="Normal 15 2 2" xfId="373" xr:uid="{00000000-0005-0000-0000-0000A9000000}"/>
    <cellStyle name="Normal 15 2 2 2" xfId="757" xr:uid="{00000000-0005-0000-0000-0000AA000000}"/>
    <cellStyle name="Normal 15 2 2 3" xfId="1125" xr:uid="{00000000-0005-0000-0000-0000AB000000}"/>
    <cellStyle name="Normal 15 2 3" xfId="562" xr:uid="{00000000-0005-0000-0000-0000AC000000}"/>
    <cellStyle name="Normal 15 2 4" xfId="936" xr:uid="{00000000-0005-0000-0000-0000AD000000}"/>
    <cellStyle name="Normal 15 3" xfId="236" xr:uid="{00000000-0005-0000-0000-0000AE000000}"/>
    <cellStyle name="Normal 15 3 2" xfId="620" xr:uid="{00000000-0005-0000-0000-0000AF000000}"/>
    <cellStyle name="Normal 15 3 3" xfId="988" xr:uid="{00000000-0005-0000-0000-0000B0000000}"/>
    <cellStyle name="Normal 15 4" xfId="425" xr:uid="{00000000-0005-0000-0000-0000B1000000}"/>
    <cellStyle name="Normal 15 5" xfId="799" xr:uid="{00000000-0005-0000-0000-0000B2000000}"/>
    <cellStyle name="Normal 16" xfId="47" xr:uid="{00000000-0005-0000-0000-0000B3000000}"/>
    <cellStyle name="Normal 16 2" xfId="176" xr:uid="{00000000-0005-0000-0000-0000B4000000}"/>
    <cellStyle name="Normal 16 2 2" xfId="374" xr:uid="{00000000-0005-0000-0000-0000B5000000}"/>
    <cellStyle name="Normal 16 2 2 2" xfId="758" xr:uid="{00000000-0005-0000-0000-0000B6000000}"/>
    <cellStyle name="Normal 16 2 2 3" xfId="1126" xr:uid="{00000000-0005-0000-0000-0000B7000000}"/>
    <cellStyle name="Normal 16 2 3" xfId="563" xr:uid="{00000000-0005-0000-0000-0000B8000000}"/>
    <cellStyle name="Normal 16 2 4" xfId="937" xr:uid="{00000000-0005-0000-0000-0000B9000000}"/>
    <cellStyle name="Normal 16 3" xfId="245" xr:uid="{00000000-0005-0000-0000-0000BA000000}"/>
    <cellStyle name="Normal 16 3 2" xfId="629" xr:uid="{00000000-0005-0000-0000-0000BB000000}"/>
    <cellStyle name="Normal 16 3 3" xfId="997" xr:uid="{00000000-0005-0000-0000-0000BC000000}"/>
    <cellStyle name="Normal 16 4" xfId="434" xr:uid="{00000000-0005-0000-0000-0000BD000000}"/>
    <cellStyle name="Normal 16 5" xfId="808" xr:uid="{00000000-0005-0000-0000-0000BE000000}"/>
    <cellStyle name="Normal 17" xfId="64" xr:uid="{00000000-0005-0000-0000-0000BF000000}"/>
    <cellStyle name="Normal 17 2" xfId="177" xr:uid="{00000000-0005-0000-0000-0000C0000000}"/>
    <cellStyle name="Normal 17 2 2" xfId="375" xr:uid="{00000000-0005-0000-0000-0000C1000000}"/>
    <cellStyle name="Normal 17 2 2 2" xfId="759" xr:uid="{00000000-0005-0000-0000-0000C2000000}"/>
    <cellStyle name="Normal 17 2 2 3" xfId="1127" xr:uid="{00000000-0005-0000-0000-0000C3000000}"/>
    <cellStyle name="Normal 17 2 3" xfId="564" xr:uid="{00000000-0005-0000-0000-0000C4000000}"/>
    <cellStyle name="Normal 17 2 4" xfId="938" xr:uid="{00000000-0005-0000-0000-0000C5000000}"/>
    <cellStyle name="Normal 17 3" xfId="262" xr:uid="{00000000-0005-0000-0000-0000C6000000}"/>
    <cellStyle name="Normal 17 3 2" xfId="646" xr:uid="{00000000-0005-0000-0000-0000C7000000}"/>
    <cellStyle name="Normal 17 3 3" xfId="1014" xr:uid="{00000000-0005-0000-0000-0000C8000000}"/>
    <cellStyle name="Normal 17 4" xfId="451" xr:uid="{00000000-0005-0000-0000-0000C9000000}"/>
    <cellStyle name="Normal 17 5" xfId="825" xr:uid="{00000000-0005-0000-0000-0000CA000000}"/>
    <cellStyle name="Normal 18" xfId="65" xr:uid="{00000000-0005-0000-0000-0000CB000000}"/>
    <cellStyle name="Normal 18 2" xfId="178" xr:uid="{00000000-0005-0000-0000-0000CC000000}"/>
    <cellStyle name="Normal 18 2 2" xfId="376" xr:uid="{00000000-0005-0000-0000-0000CD000000}"/>
    <cellStyle name="Normal 18 2 2 2" xfId="760" xr:uid="{00000000-0005-0000-0000-0000CE000000}"/>
    <cellStyle name="Normal 18 2 2 3" xfId="1128" xr:uid="{00000000-0005-0000-0000-0000CF000000}"/>
    <cellStyle name="Normal 18 2 3" xfId="565" xr:uid="{00000000-0005-0000-0000-0000D0000000}"/>
    <cellStyle name="Normal 18 2 4" xfId="939" xr:uid="{00000000-0005-0000-0000-0000D1000000}"/>
    <cellStyle name="Normal 18 3" xfId="263" xr:uid="{00000000-0005-0000-0000-0000D2000000}"/>
    <cellStyle name="Normal 18 3 2" xfId="647" xr:uid="{00000000-0005-0000-0000-0000D3000000}"/>
    <cellStyle name="Normal 18 3 3" xfId="1015" xr:uid="{00000000-0005-0000-0000-0000D4000000}"/>
    <cellStyle name="Normal 18 4" xfId="452" xr:uid="{00000000-0005-0000-0000-0000D5000000}"/>
    <cellStyle name="Normal 18 5" xfId="826" xr:uid="{00000000-0005-0000-0000-0000D6000000}"/>
    <cellStyle name="Normal 19" xfId="74" xr:uid="{00000000-0005-0000-0000-0000D7000000}"/>
    <cellStyle name="Normal 19 2" xfId="179" xr:uid="{00000000-0005-0000-0000-0000D8000000}"/>
    <cellStyle name="Normal 19 2 2" xfId="377" xr:uid="{00000000-0005-0000-0000-0000D9000000}"/>
    <cellStyle name="Normal 19 2 2 2" xfId="761" xr:uid="{00000000-0005-0000-0000-0000DA000000}"/>
    <cellStyle name="Normal 19 2 2 3" xfId="1129" xr:uid="{00000000-0005-0000-0000-0000DB000000}"/>
    <cellStyle name="Normal 19 2 3" xfId="566" xr:uid="{00000000-0005-0000-0000-0000DC000000}"/>
    <cellStyle name="Normal 19 2 4" xfId="940" xr:uid="{00000000-0005-0000-0000-0000DD000000}"/>
    <cellStyle name="Normal 19 3" xfId="272" xr:uid="{00000000-0005-0000-0000-0000DE000000}"/>
    <cellStyle name="Normal 19 3 2" xfId="656" xr:uid="{00000000-0005-0000-0000-0000DF000000}"/>
    <cellStyle name="Normal 19 3 3" xfId="1024" xr:uid="{00000000-0005-0000-0000-0000E0000000}"/>
    <cellStyle name="Normal 19 4" xfId="461" xr:uid="{00000000-0005-0000-0000-0000E1000000}"/>
    <cellStyle name="Normal 19 5" xfId="835" xr:uid="{00000000-0005-0000-0000-0000E2000000}"/>
    <cellStyle name="Normal 2" xfId="192" xr:uid="{00000000-0005-0000-0000-0000E3000000}"/>
    <cellStyle name="Normal 2 2" xfId="1" xr:uid="{00000000-0005-0000-0000-0000E4000000}"/>
    <cellStyle name="Normal 2 2 2" xfId="208" xr:uid="{00000000-0005-0000-0000-0000E5000000}"/>
    <cellStyle name="Normal 2 2 2 2" xfId="592" xr:uid="{00000000-0005-0000-0000-0000E6000000}"/>
    <cellStyle name="Normal 2 2 2 3" xfId="960" xr:uid="{00000000-0005-0000-0000-0000E7000000}"/>
    <cellStyle name="Normal 2 2 3" xfId="388" xr:uid="{00000000-0005-0000-0000-0000E8000000}"/>
    <cellStyle name="Normal 2 2 4" xfId="576" xr:uid="{00000000-0005-0000-0000-0000E9000000}"/>
    <cellStyle name="Normal 2 3" xfId="169" xr:uid="{00000000-0005-0000-0000-0000EA000000}"/>
    <cellStyle name="Normal 2 3 2" xfId="367" xr:uid="{00000000-0005-0000-0000-0000EB000000}"/>
    <cellStyle name="Normal 2 3 2 2" xfId="751" xr:uid="{00000000-0005-0000-0000-0000EC000000}"/>
    <cellStyle name="Normal 2 3 2 3" xfId="1119" xr:uid="{00000000-0005-0000-0000-0000ED000000}"/>
    <cellStyle name="Normal 2 3 3" xfId="556" xr:uid="{00000000-0005-0000-0000-0000EE000000}"/>
    <cellStyle name="Normal 2 3 4" xfId="930" xr:uid="{00000000-0005-0000-0000-0000EF000000}"/>
    <cellStyle name="Normal 2 4" xfId="170" xr:uid="{00000000-0005-0000-0000-0000F0000000}"/>
    <cellStyle name="Normal 2 4 2" xfId="368" xr:uid="{00000000-0005-0000-0000-0000F1000000}"/>
    <cellStyle name="Normal 2 4 2 2" xfId="752" xr:uid="{00000000-0005-0000-0000-0000F2000000}"/>
    <cellStyle name="Normal 2 4 2 3" xfId="1120" xr:uid="{00000000-0005-0000-0000-0000F3000000}"/>
    <cellStyle name="Normal 2 4 3" xfId="557" xr:uid="{00000000-0005-0000-0000-0000F4000000}"/>
    <cellStyle name="Normal 2 4 4" xfId="931" xr:uid="{00000000-0005-0000-0000-0000F5000000}"/>
    <cellStyle name="Normal 2 5" xfId="186" xr:uid="{00000000-0005-0000-0000-0000F6000000}"/>
    <cellStyle name="Normal 2 5 2" xfId="384" xr:uid="{00000000-0005-0000-0000-0000F7000000}"/>
    <cellStyle name="Normal 2 5 2 2" xfId="768" xr:uid="{00000000-0005-0000-0000-0000F8000000}"/>
    <cellStyle name="Normal 2 5 2 3" xfId="1136" xr:uid="{00000000-0005-0000-0000-0000F9000000}"/>
    <cellStyle name="Normal 2 5 3" xfId="573" xr:uid="{00000000-0005-0000-0000-0000FA000000}"/>
    <cellStyle name="Normal 2 5 4" xfId="947" xr:uid="{00000000-0005-0000-0000-0000FB000000}"/>
    <cellStyle name="Normal 2 6" xfId="185" xr:uid="{00000000-0005-0000-0000-0000FC000000}"/>
    <cellStyle name="Normal 2 6 2" xfId="383" xr:uid="{00000000-0005-0000-0000-0000FD000000}"/>
    <cellStyle name="Normal 2 6 2 2" xfId="767" xr:uid="{00000000-0005-0000-0000-0000FE000000}"/>
    <cellStyle name="Normal 2 6 2 3" xfId="1135" xr:uid="{00000000-0005-0000-0000-0000FF000000}"/>
    <cellStyle name="Normal 2 6 3" xfId="572" xr:uid="{00000000-0005-0000-0000-000000010000}"/>
    <cellStyle name="Normal 2 6 4" xfId="946" xr:uid="{00000000-0005-0000-0000-000001010000}"/>
    <cellStyle name="Normal 2 7" xfId="187" xr:uid="{00000000-0005-0000-0000-000002010000}"/>
    <cellStyle name="Normal 2 7 2" xfId="574" xr:uid="{00000000-0005-0000-0000-000003010000}"/>
    <cellStyle name="Normal 2 7 3" xfId="948" xr:uid="{00000000-0005-0000-0000-000004010000}"/>
    <cellStyle name="Normal 2 8" xfId="188" xr:uid="{00000000-0005-0000-0000-000005010000}"/>
    <cellStyle name="Normal 2 8 2" xfId="575" xr:uid="{00000000-0005-0000-0000-000006010000}"/>
    <cellStyle name="Normal 2 8 3" xfId="949" xr:uid="{00000000-0005-0000-0000-000007010000}"/>
    <cellStyle name="Normal 2 9" xfId="198" xr:uid="{00000000-0005-0000-0000-000008010000}"/>
    <cellStyle name="Normal 2 9 2" xfId="582" xr:uid="{00000000-0005-0000-0000-000009010000}"/>
    <cellStyle name="Normal 2 9 3" xfId="950" xr:uid="{00000000-0005-0000-0000-00000A010000}"/>
    <cellStyle name="Normal 20" xfId="83" xr:uid="{00000000-0005-0000-0000-00000B010000}"/>
    <cellStyle name="Normal 20 2" xfId="180" xr:uid="{00000000-0005-0000-0000-00000C010000}"/>
    <cellStyle name="Normal 20 2 2" xfId="378" xr:uid="{00000000-0005-0000-0000-00000D010000}"/>
    <cellStyle name="Normal 20 2 2 2" xfId="762" xr:uid="{00000000-0005-0000-0000-00000E010000}"/>
    <cellStyle name="Normal 20 2 2 3" xfId="1130" xr:uid="{00000000-0005-0000-0000-00000F010000}"/>
    <cellStyle name="Normal 20 2 3" xfId="567" xr:uid="{00000000-0005-0000-0000-000010010000}"/>
    <cellStyle name="Normal 20 2 4" xfId="941" xr:uid="{00000000-0005-0000-0000-000011010000}"/>
    <cellStyle name="Normal 20 3" xfId="281" xr:uid="{00000000-0005-0000-0000-000012010000}"/>
    <cellStyle name="Normal 20 3 2" xfId="665" xr:uid="{00000000-0005-0000-0000-000013010000}"/>
    <cellStyle name="Normal 20 3 3" xfId="1033" xr:uid="{00000000-0005-0000-0000-000014010000}"/>
    <cellStyle name="Normal 20 4" xfId="470" xr:uid="{00000000-0005-0000-0000-000015010000}"/>
    <cellStyle name="Normal 20 5" xfId="844" xr:uid="{00000000-0005-0000-0000-000016010000}"/>
    <cellStyle name="Normal 21" xfId="92" xr:uid="{00000000-0005-0000-0000-000017010000}"/>
    <cellStyle name="Normal 21 2" xfId="181" xr:uid="{00000000-0005-0000-0000-000018010000}"/>
    <cellStyle name="Normal 21 2 2" xfId="379" xr:uid="{00000000-0005-0000-0000-000019010000}"/>
    <cellStyle name="Normal 21 2 2 2" xfId="763" xr:uid="{00000000-0005-0000-0000-00001A010000}"/>
    <cellStyle name="Normal 21 2 2 3" xfId="1131" xr:uid="{00000000-0005-0000-0000-00001B010000}"/>
    <cellStyle name="Normal 21 2 3" xfId="568" xr:uid="{00000000-0005-0000-0000-00001C010000}"/>
    <cellStyle name="Normal 21 2 4" xfId="942" xr:uid="{00000000-0005-0000-0000-00001D010000}"/>
    <cellStyle name="Normal 21 3" xfId="290" xr:uid="{00000000-0005-0000-0000-00001E010000}"/>
    <cellStyle name="Normal 21 3 2" xfId="674" xr:uid="{00000000-0005-0000-0000-00001F010000}"/>
    <cellStyle name="Normal 21 3 3" xfId="1042" xr:uid="{00000000-0005-0000-0000-000020010000}"/>
    <cellStyle name="Normal 21 4" xfId="479" xr:uid="{00000000-0005-0000-0000-000021010000}"/>
    <cellStyle name="Normal 21 5" xfId="853" xr:uid="{00000000-0005-0000-0000-000022010000}"/>
    <cellStyle name="Normal 22" xfId="196" xr:uid="{00000000-0005-0000-0000-000023010000}"/>
    <cellStyle name="Normal 23" xfId="191" xr:uid="{00000000-0005-0000-0000-000024010000}"/>
    <cellStyle name="Normal 25" xfId="133" xr:uid="{00000000-0005-0000-0000-000025010000}"/>
    <cellStyle name="Normal 25 2" xfId="182" xr:uid="{00000000-0005-0000-0000-000026010000}"/>
    <cellStyle name="Normal 25 2 2" xfId="380" xr:uid="{00000000-0005-0000-0000-000027010000}"/>
    <cellStyle name="Normal 25 2 2 2" xfId="764" xr:uid="{00000000-0005-0000-0000-000028010000}"/>
    <cellStyle name="Normal 25 2 2 3" xfId="1132" xr:uid="{00000000-0005-0000-0000-000029010000}"/>
    <cellStyle name="Normal 25 2 3" xfId="569" xr:uid="{00000000-0005-0000-0000-00002A010000}"/>
    <cellStyle name="Normal 25 2 4" xfId="943" xr:uid="{00000000-0005-0000-0000-00002B010000}"/>
    <cellStyle name="Normal 25 3" xfId="331" xr:uid="{00000000-0005-0000-0000-00002C010000}"/>
    <cellStyle name="Normal 25 3 2" xfId="715" xr:uid="{00000000-0005-0000-0000-00002D010000}"/>
    <cellStyle name="Normal 25 3 3" xfId="1083" xr:uid="{00000000-0005-0000-0000-00002E010000}"/>
    <cellStyle name="Normal 25 4" xfId="520" xr:uid="{00000000-0005-0000-0000-00002F010000}"/>
    <cellStyle name="Normal 25 5" xfId="894" xr:uid="{00000000-0005-0000-0000-000030010000}"/>
    <cellStyle name="Normal 26" xfId="134" xr:uid="{00000000-0005-0000-0000-000031010000}"/>
    <cellStyle name="Normal 26 2" xfId="183" xr:uid="{00000000-0005-0000-0000-000032010000}"/>
    <cellStyle name="Normal 26 2 2" xfId="381" xr:uid="{00000000-0005-0000-0000-000033010000}"/>
    <cellStyle name="Normal 26 2 2 2" xfId="765" xr:uid="{00000000-0005-0000-0000-000034010000}"/>
    <cellStyle name="Normal 26 2 2 3" xfId="1133" xr:uid="{00000000-0005-0000-0000-000035010000}"/>
    <cellStyle name="Normal 26 2 3" xfId="570" xr:uid="{00000000-0005-0000-0000-000036010000}"/>
    <cellStyle name="Normal 26 2 4" xfId="944" xr:uid="{00000000-0005-0000-0000-000037010000}"/>
    <cellStyle name="Normal 26 3" xfId="332" xr:uid="{00000000-0005-0000-0000-000038010000}"/>
    <cellStyle name="Normal 26 3 2" xfId="716" xr:uid="{00000000-0005-0000-0000-000039010000}"/>
    <cellStyle name="Normal 26 3 3" xfId="1084" xr:uid="{00000000-0005-0000-0000-00003A010000}"/>
    <cellStyle name="Normal 26 4" xfId="521" xr:uid="{00000000-0005-0000-0000-00003B010000}"/>
    <cellStyle name="Normal 26 5" xfId="895" xr:uid="{00000000-0005-0000-0000-00003C010000}"/>
    <cellStyle name="Normal 27" xfId="143" xr:uid="{00000000-0005-0000-0000-00003D010000}"/>
    <cellStyle name="Normal 27 2" xfId="184" xr:uid="{00000000-0005-0000-0000-00003E010000}"/>
    <cellStyle name="Normal 27 2 2" xfId="382" xr:uid="{00000000-0005-0000-0000-00003F010000}"/>
    <cellStyle name="Normal 27 2 2 2" xfId="766" xr:uid="{00000000-0005-0000-0000-000040010000}"/>
    <cellStyle name="Normal 27 2 2 3" xfId="1134" xr:uid="{00000000-0005-0000-0000-000041010000}"/>
    <cellStyle name="Normal 27 2 3" xfId="571" xr:uid="{00000000-0005-0000-0000-000042010000}"/>
    <cellStyle name="Normal 27 2 4" xfId="945" xr:uid="{00000000-0005-0000-0000-000043010000}"/>
    <cellStyle name="Normal 27 3" xfId="341" xr:uid="{00000000-0005-0000-0000-000044010000}"/>
    <cellStyle name="Normal 27 3 2" xfId="725" xr:uid="{00000000-0005-0000-0000-000045010000}"/>
    <cellStyle name="Normal 27 3 3" xfId="1093" xr:uid="{00000000-0005-0000-0000-000046010000}"/>
    <cellStyle name="Normal 27 4" xfId="530" xr:uid="{00000000-0005-0000-0000-000047010000}"/>
    <cellStyle name="Normal 27 5" xfId="904" xr:uid="{00000000-0005-0000-0000-000048010000}"/>
    <cellStyle name="Normal 28" xfId="160" xr:uid="{00000000-0005-0000-0000-000049010000}"/>
    <cellStyle name="Normal 28 2" xfId="358" xr:uid="{00000000-0005-0000-0000-00004A010000}"/>
    <cellStyle name="Normal 28 2 2" xfId="742" xr:uid="{00000000-0005-0000-0000-00004B010000}"/>
    <cellStyle name="Normal 28 2 3" xfId="1110" xr:uid="{00000000-0005-0000-0000-00004C010000}"/>
    <cellStyle name="Normal 28 3" xfId="547" xr:uid="{00000000-0005-0000-0000-00004D010000}"/>
    <cellStyle name="Normal 28 4" xfId="921" xr:uid="{00000000-0005-0000-0000-00004E010000}"/>
    <cellStyle name="Normal 3" xfId="2" xr:uid="{00000000-0005-0000-0000-00004F010000}"/>
    <cellStyle name="Normal 3 10" xfId="84" xr:uid="{00000000-0005-0000-0000-000050010000}"/>
    <cellStyle name="Normal 3 10 2" xfId="282" xr:uid="{00000000-0005-0000-0000-000051010000}"/>
    <cellStyle name="Normal 3 10 2 2" xfId="666" xr:uid="{00000000-0005-0000-0000-000052010000}"/>
    <cellStyle name="Normal 3 10 2 3" xfId="1034" xr:uid="{00000000-0005-0000-0000-000053010000}"/>
    <cellStyle name="Normal 3 10 3" xfId="471" xr:uid="{00000000-0005-0000-0000-000054010000}"/>
    <cellStyle name="Normal 3 10 4" xfId="845" xr:uid="{00000000-0005-0000-0000-000055010000}"/>
    <cellStyle name="Normal 3 11" xfId="93" xr:uid="{00000000-0005-0000-0000-000056010000}"/>
    <cellStyle name="Normal 3 11 2" xfId="291" xr:uid="{00000000-0005-0000-0000-000057010000}"/>
    <cellStyle name="Normal 3 11 2 2" xfId="675" xr:uid="{00000000-0005-0000-0000-000058010000}"/>
    <cellStyle name="Normal 3 11 2 3" xfId="1043" xr:uid="{00000000-0005-0000-0000-000059010000}"/>
    <cellStyle name="Normal 3 11 3" xfId="480" xr:uid="{00000000-0005-0000-0000-00005A010000}"/>
    <cellStyle name="Normal 3 11 4" xfId="854" xr:uid="{00000000-0005-0000-0000-00005B010000}"/>
    <cellStyle name="Normal 3 12" xfId="101" xr:uid="{00000000-0005-0000-0000-00005C010000}"/>
    <cellStyle name="Normal 3 12 2" xfId="299" xr:uid="{00000000-0005-0000-0000-00005D010000}"/>
    <cellStyle name="Normal 3 12 2 2" xfId="683" xr:uid="{00000000-0005-0000-0000-00005E010000}"/>
    <cellStyle name="Normal 3 12 2 3" xfId="1051" xr:uid="{00000000-0005-0000-0000-00005F010000}"/>
    <cellStyle name="Normal 3 12 3" xfId="488" xr:uid="{00000000-0005-0000-0000-000060010000}"/>
    <cellStyle name="Normal 3 12 4" xfId="862" xr:uid="{00000000-0005-0000-0000-000061010000}"/>
    <cellStyle name="Normal 3 13" xfId="109" xr:uid="{00000000-0005-0000-0000-000062010000}"/>
    <cellStyle name="Normal 3 13 2" xfId="307" xr:uid="{00000000-0005-0000-0000-000063010000}"/>
    <cellStyle name="Normal 3 13 2 2" xfId="691" xr:uid="{00000000-0005-0000-0000-000064010000}"/>
    <cellStyle name="Normal 3 13 2 3" xfId="1059" xr:uid="{00000000-0005-0000-0000-000065010000}"/>
    <cellStyle name="Normal 3 13 3" xfId="496" xr:uid="{00000000-0005-0000-0000-000066010000}"/>
    <cellStyle name="Normal 3 13 4" xfId="870" xr:uid="{00000000-0005-0000-0000-000067010000}"/>
    <cellStyle name="Normal 3 14" xfId="117" xr:uid="{00000000-0005-0000-0000-000068010000}"/>
    <cellStyle name="Normal 3 14 2" xfId="315" xr:uid="{00000000-0005-0000-0000-000069010000}"/>
    <cellStyle name="Normal 3 14 2 2" xfId="699" xr:uid="{00000000-0005-0000-0000-00006A010000}"/>
    <cellStyle name="Normal 3 14 2 3" xfId="1067" xr:uid="{00000000-0005-0000-0000-00006B010000}"/>
    <cellStyle name="Normal 3 14 3" xfId="504" xr:uid="{00000000-0005-0000-0000-00006C010000}"/>
    <cellStyle name="Normal 3 14 4" xfId="878" xr:uid="{00000000-0005-0000-0000-00006D010000}"/>
    <cellStyle name="Normal 3 15" xfId="125" xr:uid="{00000000-0005-0000-0000-00006E010000}"/>
    <cellStyle name="Normal 3 15 2" xfId="323" xr:uid="{00000000-0005-0000-0000-00006F010000}"/>
    <cellStyle name="Normal 3 15 2 2" xfId="707" xr:uid="{00000000-0005-0000-0000-000070010000}"/>
    <cellStyle name="Normal 3 15 2 3" xfId="1075" xr:uid="{00000000-0005-0000-0000-000071010000}"/>
    <cellStyle name="Normal 3 15 3" xfId="512" xr:uid="{00000000-0005-0000-0000-000072010000}"/>
    <cellStyle name="Normal 3 15 4" xfId="886" xr:uid="{00000000-0005-0000-0000-000073010000}"/>
    <cellStyle name="Normal 3 16" xfId="135" xr:uid="{00000000-0005-0000-0000-000074010000}"/>
    <cellStyle name="Normal 3 16 2" xfId="333" xr:uid="{00000000-0005-0000-0000-000075010000}"/>
    <cellStyle name="Normal 3 16 2 2" xfId="717" xr:uid="{00000000-0005-0000-0000-000076010000}"/>
    <cellStyle name="Normal 3 16 2 3" xfId="1085" xr:uid="{00000000-0005-0000-0000-000077010000}"/>
    <cellStyle name="Normal 3 16 3" xfId="522" xr:uid="{00000000-0005-0000-0000-000078010000}"/>
    <cellStyle name="Normal 3 16 4" xfId="896" xr:uid="{00000000-0005-0000-0000-000079010000}"/>
    <cellStyle name="Normal 3 17" xfId="144" xr:uid="{00000000-0005-0000-0000-00007A010000}"/>
    <cellStyle name="Normal 3 17 2" xfId="342" xr:uid="{00000000-0005-0000-0000-00007B010000}"/>
    <cellStyle name="Normal 3 17 2 2" xfId="726" xr:uid="{00000000-0005-0000-0000-00007C010000}"/>
    <cellStyle name="Normal 3 17 2 3" xfId="1094" xr:uid="{00000000-0005-0000-0000-00007D010000}"/>
    <cellStyle name="Normal 3 17 3" xfId="531" xr:uid="{00000000-0005-0000-0000-00007E010000}"/>
    <cellStyle name="Normal 3 17 4" xfId="905" xr:uid="{00000000-0005-0000-0000-00007F010000}"/>
    <cellStyle name="Normal 3 18" xfId="152" xr:uid="{00000000-0005-0000-0000-000080010000}"/>
    <cellStyle name="Normal 3 18 2" xfId="350" xr:uid="{00000000-0005-0000-0000-000081010000}"/>
    <cellStyle name="Normal 3 18 2 2" xfId="734" xr:uid="{00000000-0005-0000-0000-000082010000}"/>
    <cellStyle name="Normal 3 18 2 3" xfId="1102" xr:uid="{00000000-0005-0000-0000-000083010000}"/>
    <cellStyle name="Normal 3 18 3" xfId="539" xr:uid="{00000000-0005-0000-0000-000084010000}"/>
    <cellStyle name="Normal 3 18 4" xfId="913" xr:uid="{00000000-0005-0000-0000-000085010000}"/>
    <cellStyle name="Normal 3 19" xfId="161" xr:uid="{00000000-0005-0000-0000-000086010000}"/>
    <cellStyle name="Normal 3 19 2" xfId="359" xr:uid="{00000000-0005-0000-0000-000087010000}"/>
    <cellStyle name="Normal 3 19 2 2" xfId="743" xr:uid="{00000000-0005-0000-0000-000088010000}"/>
    <cellStyle name="Normal 3 19 2 3" xfId="1111" xr:uid="{00000000-0005-0000-0000-000089010000}"/>
    <cellStyle name="Normal 3 19 3" xfId="548" xr:uid="{00000000-0005-0000-0000-00008A010000}"/>
    <cellStyle name="Normal 3 19 4" xfId="922" xr:uid="{00000000-0005-0000-0000-00008B010000}"/>
    <cellStyle name="Normal 3 2" xfId="11" xr:uid="{00000000-0005-0000-0000-00008C010000}"/>
    <cellStyle name="Normal 3 2 2" xfId="209" xr:uid="{00000000-0005-0000-0000-00008D010000}"/>
    <cellStyle name="Normal 3 2 2 2" xfId="593" xr:uid="{00000000-0005-0000-0000-00008E010000}"/>
    <cellStyle name="Normal 3 2 2 3" xfId="961" xr:uid="{00000000-0005-0000-0000-00008F010000}"/>
    <cellStyle name="Normal 3 2 3" xfId="398" xr:uid="{00000000-0005-0000-0000-000090010000}"/>
    <cellStyle name="Normal 3 2 4" xfId="772" xr:uid="{00000000-0005-0000-0000-000091010000}"/>
    <cellStyle name="Normal 3 20" xfId="199" xr:uid="{00000000-0005-0000-0000-000092010000}"/>
    <cellStyle name="Normal 3 20 2" xfId="583" xr:uid="{00000000-0005-0000-0000-000093010000}"/>
    <cellStyle name="Normal 3 20 3" xfId="951" xr:uid="{00000000-0005-0000-0000-000094010000}"/>
    <cellStyle name="Normal 3 21" xfId="389" xr:uid="{00000000-0005-0000-0000-000095010000}"/>
    <cellStyle name="Normal 3 22" xfId="577" xr:uid="{00000000-0005-0000-0000-000096010000}"/>
    <cellStyle name="Normal 3 3" xfId="21" xr:uid="{00000000-0005-0000-0000-000097010000}"/>
    <cellStyle name="Normal 3 3 2" xfId="219" xr:uid="{00000000-0005-0000-0000-000098010000}"/>
    <cellStyle name="Normal 3 3 2 2" xfId="603" xr:uid="{00000000-0005-0000-0000-000099010000}"/>
    <cellStyle name="Normal 3 3 2 3" xfId="971" xr:uid="{00000000-0005-0000-0000-00009A010000}"/>
    <cellStyle name="Normal 3 3 3" xfId="408" xr:uid="{00000000-0005-0000-0000-00009B010000}"/>
    <cellStyle name="Normal 3 3 4" xfId="782" xr:uid="{00000000-0005-0000-0000-00009C010000}"/>
    <cellStyle name="Normal 3 4" xfId="30" xr:uid="{00000000-0005-0000-0000-00009D010000}"/>
    <cellStyle name="Normal 3 4 2" xfId="228" xr:uid="{00000000-0005-0000-0000-00009E010000}"/>
    <cellStyle name="Normal 3 4 2 2" xfId="612" xr:uid="{00000000-0005-0000-0000-00009F010000}"/>
    <cellStyle name="Normal 3 4 2 3" xfId="980" xr:uid="{00000000-0005-0000-0000-0000A0010000}"/>
    <cellStyle name="Normal 3 4 3" xfId="417" xr:uid="{00000000-0005-0000-0000-0000A1010000}"/>
    <cellStyle name="Normal 3 4 4" xfId="791" xr:uid="{00000000-0005-0000-0000-0000A2010000}"/>
    <cellStyle name="Normal 3 5" xfId="39" xr:uid="{00000000-0005-0000-0000-0000A3010000}"/>
    <cellStyle name="Normal 3 5 2" xfId="237" xr:uid="{00000000-0005-0000-0000-0000A4010000}"/>
    <cellStyle name="Normal 3 5 2 2" xfId="621" xr:uid="{00000000-0005-0000-0000-0000A5010000}"/>
    <cellStyle name="Normal 3 5 2 3" xfId="989" xr:uid="{00000000-0005-0000-0000-0000A6010000}"/>
    <cellStyle name="Normal 3 5 3" xfId="426" xr:uid="{00000000-0005-0000-0000-0000A7010000}"/>
    <cellStyle name="Normal 3 5 4" xfId="800" xr:uid="{00000000-0005-0000-0000-0000A8010000}"/>
    <cellStyle name="Normal 3 6" xfId="48" xr:uid="{00000000-0005-0000-0000-0000A9010000}"/>
    <cellStyle name="Normal 3 6 2" xfId="246" xr:uid="{00000000-0005-0000-0000-0000AA010000}"/>
    <cellStyle name="Normal 3 6 2 2" xfId="630" xr:uid="{00000000-0005-0000-0000-0000AB010000}"/>
    <cellStyle name="Normal 3 6 2 3" xfId="998" xr:uid="{00000000-0005-0000-0000-0000AC010000}"/>
    <cellStyle name="Normal 3 6 3" xfId="435" xr:uid="{00000000-0005-0000-0000-0000AD010000}"/>
    <cellStyle name="Normal 3 6 4" xfId="809" xr:uid="{00000000-0005-0000-0000-0000AE010000}"/>
    <cellStyle name="Normal 3 7" xfId="56" xr:uid="{00000000-0005-0000-0000-0000AF010000}"/>
    <cellStyle name="Normal 3 7 2" xfId="254" xr:uid="{00000000-0005-0000-0000-0000B0010000}"/>
    <cellStyle name="Normal 3 7 2 2" xfId="638" xr:uid="{00000000-0005-0000-0000-0000B1010000}"/>
    <cellStyle name="Normal 3 7 2 3" xfId="1006" xr:uid="{00000000-0005-0000-0000-0000B2010000}"/>
    <cellStyle name="Normal 3 7 3" xfId="443" xr:uid="{00000000-0005-0000-0000-0000B3010000}"/>
    <cellStyle name="Normal 3 7 4" xfId="817" xr:uid="{00000000-0005-0000-0000-0000B4010000}"/>
    <cellStyle name="Normal 3 8" xfId="66" xr:uid="{00000000-0005-0000-0000-0000B5010000}"/>
    <cellStyle name="Normal 3 8 2" xfId="264" xr:uid="{00000000-0005-0000-0000-0000B6010000}"/>
    <cellStyle name="Normal 3 8 2 2" xfId="648" xr:uid="{00000000-0005-0000-0000-0000B7010000}"/>
    <cellStyle name="Normal 3 8 2 3" xfId="1016" xr:uid="{00000000-0005-0000-0000-0000B8010000}"/>
    <cellStyle name="Normal 3 8 3" xfId="453" xr:uid="{00000000-0005-0000-0000-0000B9010000}"/>
    <cellStyle name="Normal 3 8 4" xfId="827" xr:uid="{00000000-0005-0000-0000-0000BA010000}"/>
    <cellStyle name="Normal 3 9" xfId="75" xr:uid="{00000000-0005-0000-0000-0000BB010000}"/>
    <cellStyle name="Normal 3 9 2" xfId="273" xr:uid="{00000000-0005-0000-0000-0000BC010000}"/>
    <cellStyle name="Normal 3 9 2 2" xfId="657" xr:uid="{00000000-0005-0000-0000-0000BD010000}"/>
    <cellStyle name="Normal 3 9 2 3" xfId="1025" xr:uid="{00000000-0005-0000-0000-0000BE010000}"/>
    <cellStyle name="Normal 3 9 3" xfId="462" xr:uid="{00000000-0005-0000-0000-0000BF010000}"/>
    <cellStyle name="Normal 3 9 4" xfId="836" xr:uid="{00000000-0005-0000-0000-0000C0010000}"/>
    <cellStyle name="Normal 4" xfId="3" xr:uid="{00000000-0005-0000-0000-0000C1010000}"/>
    <cellStyle name="Normal 4 10" xfId="85" xr:uid="{00000000-0005-0000-0000-0000C2010000}"/>
    <cellStyle name="Normal 4 10 2" xfId="283" xr:uid="{00000000-0005-0000-0000-0000C3010000}"/>
    <cellStyle name="Normal 4 10 2 2" xfId="667" xr:uid="{00000000-0005-0000-0000-0000C4010000}"/>
    <cellStyle name="Normal 4 10 2 3" xfId="1035" xr:uid="{00000000-0005-0000-0000-0000C5010000}"/>
    <cellStyle name="Normal 4 10 3" xfId="472" xr:uid="{00000000-0005-0000-0000-0000C6010000}"/>
    <cellStyle name="Normal 4 10 4" xfId="846" xr:uid="{00000000-0005-0000-0000-0000C7010000}"/>
    <cellStyle name="Normal 4 11" xfId="94" xr:uid="{00000000-0005-0000-0000-0000C8010000}"/>
    <cellStyle name="Normal 4 11 2" xfId="292" xr:uid="{00000000-0005-0000-0000-0000C9010000}"/>
    <cellStyle name="Normal 4 11 2 2" xfId="676" xr:uid="{00000000-0005-0000-0000-0000CA010000}"/>
    <cellStyle name="Normal 4 11 2 3" xfId="1044" xr:uid="{00000000-0005-0000-0000-0000CB010000}"/>
    <cellStyle name="Normal 4 11 3" xfId="481" xr:uid="{00000000-0005-0000-0000-0000CC010000}"/>
    <cellStyle name="Normal 4 11 4" xfId="855" xr:uid="{00000000-0005-0000-0000-0000CD010000}"/>
    <cellStyle name="Normal 4 12" xfId="102" xr:uid="{00000000-0005-0000-0000-0000CE010000}"/>
    <cellStyle name="Normal 4 12 2" xfId="300" xr:uid="{00000000-0005-0000-0000-0000CF010000}"/>
    <cellStyle name="Normal 4 12 2 2" xfId="684" xr:uid="{00000000-0005-0000-0000-0000D0010000}"/>
    <cellStyle name="Normal 4 12 2 3" xfId="1052" xr:uid="{00000000-0005-0000-0000-0000D1010000}"/>
    <cellStyle name="Normal 4 12 3" xfId="489" xr:uid="{00000000-0005-0000-0000-0000D2010000}"/>
    <cellStyle name="Normal 4 12 4" xfId="863" xr:uid="{00000000-0005-0000-0000-0000D3010000}"/>
    <cellStyle name="Normal 4 13" xfId="110" xr:uid="{00000000-0005-0000-0000-0000D4010000}"/>
    <cellStyle name="Normal 4 13 2" xfId="308" xr:uid="{00000000-0005-0000-0000-0000D5010000}"/>
    <cellStyle name="Normal 4 13 2 2" xfId="692" xr:uid="{00000000-0005-0000-0000-0000D6010000}"/>
    <cellStyle name="Normal 4 13 2 3" xfId="1060" xr:uid="{00000000-0005-0000-0000-0000D7010000}"/>
    <cellStyle name="Normal 4 13 3" xfId="497" xr:uid="{00000000-0005-0000-0000-0000D8010000}"/>
    <cellStyle name="Normal 4 13 4" xfId="871" xr:uid="{00000000-0005-0000-0000-0000D9010000}"/>
    <cellStyle name="Normal 4 14" xfId="118" xr:uid="{00000000-0005-0000-0000-0000DA010000}"/>
    <cellStyle name="Normal 4 14 2" xfId="316" xr:uid="{00000000-0005-0000-0000-0000DB010000}"/>
    <cellStyle name="Normal 4 14 2 2" xfId="700" xr:uid="{00000000-0005-0000-0000-0000DC010000}"/>
    <cellStyle name="Normal 4 14 2 3" xfId="1068" xr:uid="{00000000-0005-0000-0000-0000DD010000}"/>
    <cellStyle name="Normal 4 14 3" xfId="505" xr:uid="{00000000-0005-0000-0000-0000DE010000}"/>
    <cellStyle name="Normal 4 14 4" xfId="879" xr:uid="{00000000-0005-0000-0000-0000DF010000}"/>
    <cellStyle name="Normal 4 15" xfId="126" xr:uid="{00000000-0005-0000-0000-0000E0010000}"/>
    <cellStyle name="Normal 4 15 2" xfId="324" xr:uid="{00000000-0005-0000-0000-0000E1010000}"/>
    <cellStyle name="Normal 4 15 2 2" xfId="708" xr:uid="{00000000-0005-0000-0000-0000E2010000}"/>
    <cellStyle name="Normal 4 15 2 3" xfId="1076" xr:uid="{00000000-0005-0000-0000-0000E3010000}"/>
    <cellStyle name="Normal 4 15 3" xfId="513" xr:uid="{00000000-0005-0000-0000-0000E4010000}"/>
    <cellStyle name="Normal 4 15 4" xfId="887" xr:uid="{00000000-0005-0000-0000-0000E5010000}"/>
    <cellStyle name="Normal 4 16" xfId="136" xr:uid="{00000000-0005-0000-0000-0000E6010000}"/>
    <cellStyle name="Normal 4 16 2" xfId="334" xr:uid="{00000000-0005-0000-0000-0000E7010000}"/>
    <cellStyle name="Normal 4 16 2 2" xfId="718" xr:uid="{00000000-0005-0000-0000-0000E8010000}"/>
    <cellStyle name="Normal 4 16 2 3" xfId="1086" xr:uid="{00000000-0005-0000-0000-0000E9010000}"/>
    <cellStyle name="Normal 4 16 3" xfId="523" xr:uid="{00000000-0005-0000-0000-0000EA010000}"/>
    <cellStyle name="Normal 4 16 4" xfId="897" xr:uid="{00000000-0005-0000-0000-0000EB010000}"/>
    <cellStyle name="Normal 4 17" xfId="145" xr:uid="{00000000-0005-0000-0000-0000EC010000}"/>
    <cellStyle name="Normal 4 17 2" xfId="343" xr:uid="{00000000-0005-0000-0000-0000ED010000}"/>
    <cellStyle name="Normal 4 17 2 2" xfId="727" xr:uid="{00000000-0005-0000-0000-0000EE010000}"/>
    <cellStyle name="Normal 4 17 2 3" xfId="1095" xr:uid="{00000000-0005-0000-0000-0000EF010000}"/>
    <cellStyle name="Normal 4 17 3" xfId="532" xr:uid="{00000000-0005-0000-0000-0000F0010000}"/>
    <cellStyle name="Normal 4 17 4" xfId="906" xr:uid="{00000000-0005-0000-0000-0000F1010000}"/>
    <cellStyle name="Normal 4 18" xfId="153" xr:uid="{00000000-0005-0000-0000-0000F2010000}"/>
    <cellStyle name="Normal 4 18 2" xfId="351" xr:uid="{00000000-0005-0000-0000-0000F3010000}"/>
    <cellStyle name="Normal 4 18 2 2" xfId="735" xr:uid="{00000000-0005-0000-0000-0000F4010000}"/>
    <cellStyle name="Normal 4 18 2 3" xfId="1103" xr:uid="{00000000-0005-0000-0000-0000F5010000}"/>
    <cellStyle name="Normal 4 18 3" xfId="540" xr:uid="{00000000-0005-0000-0000-0000F6010000}"/>
    <cellStyle name="Normal 4 18 4" xfId="914" xr:uid="{00000000-0005-0000-0000-0000F7010000}"/>
    <cellStyle name="Normal 4 19" xfId="162" xr:uid="{00000000-0005-0000-0000-0000F8010000}"/>
    <cellStyle name="Normal 4 19 2" xfId="360" xr:uid="{00000000-0005-0000-0000-0000F9010000}"/>
    <cellStyle name="Normal 4 19 2 2" xfId="744" xr:uid="{00000000-0005-0000-0000-0000FA010000}"/>
    <cellStyle name="Normal 4 19 2 3" xfId="1112" xr:uid="{00000000-0005-0000-0000-0000FB010000}"/>
    <cellStyle name="Normal 4 19 3" xfId="549" xr:uid="{00000000-0005-0000-0000-0000FC010000}"/>
    <cellStyle name="Normal 4 19 4" xfId="923" xr:uid="{00000000-0005-0000-0000-0000FD010000}"/>
    <cellStyle name="Normal 4 2" xfId="12" xr:uid="{00000000-0005-0000-0000-0000FE010000}"/>
    <cellStyle name="Normal 4 2 2" xfId="210" xr:uid="{00000000-0005-0000-0000-0000FF010000}"/>
    <cellStyle name="Normal 4 2 2 2" xfId="594" xr:uid="{00000000-0005-0000-0000-000000020000}"/>
    <cellStyle name="Normal 4 2 2 3" xfId="962" xr:uid="{00000000-0005-0000-0000-000001020000}"/>
    <cellStyle name="Normal 4 2 3" xfId="399" xr:uid="{00000000-0005-0000-0000-000002020000}"/>
    <cellStyle name="Normal 4 2 4" xfId="773" xr:uid="{00000000-0005-0000-0000-000003020000}"/>
    <cellStyle name="Normal 4 20" xfId="200" xr:uid="{00000000-0005-0000-0000-000004020000}"/>
    <cellStyle name="Normal 4 20 2" xfId="584" xr:uid="{00000000-0005-0000-0000-000005020000}"/>
    <cellStyle name="Normal 4 20 3" xfId="952" xr:uid="{00000000-0005-0000-0000-000006020000}"/>
    <cellStyle name="Normal 4 21" xfId="390" xr:uid="{00000000-0005-0000-0000-000007020000}"/>
    <cellStyle name="Normal 4 22" xfId="581" xr:uid="{00000000-0005-0000-0000-000008020000}"/>
    <cellStyle name="Normal 4 3" xfId="22" xr:uid="{00000000-0005-0000-0000-000009020000}"/>
    <cellStyle name="Normal 4 3 2" xfId="220" xr:uid="{00000000-0005-0000-0000-00000A020000}"/>
    <cellStyle name="Normal 4 3 2 2" xfId="604" xr:uid="{00000000-0005-0000-0000-00000B020000}"/>
    <cellStyle name="Normal 4 3 2 3" xfId="972" xr:uid="{00000000-0005-0000-0000-00000C020000}"/>
    <cellStyle name="Normal 4 3 3" xfId="409" xr:uid="{00000000-0005-0000-0000-00000D020000}"/>
    <cellStyle name="Normal 4 3 4" xfId="783" xr:uid="{00000000-0005-0000-0000-00000E020000}"/>
    <cellStyle name="Normal 4 4" xfId="31" xr:uid="{00000000-0005-0000-0000-00000F020000}"/>
    <cellStyle name="Normal 4 4 2" xfId="229" xr:uid="{00000000-0005-0000-0000-000010020000}"/>
    <cellStyle name="Normal 4 4 2 2" xfId="613" xr:uid="{00000000-0005-0000-0000-000011020000}"/>
    <cellStyle name="Normal 4 4 2 3" xfId="981" xr:uid="{00000000-0005-0000-0000-000012020000}"/>
    <cellStyle name="Normal 4 4 3" xfId="418" xr:uid="{00000000-0005-0000-0000-000013020000}"/>
    <cellStyle name="Normal 4 4 4" xfId="792" xr:uid="{00000000-0005-0000-0000-000014020000}"/>
    <cellStyle name="Normal 4 5" xfId="40" xr:uid="{00000000-0005-0000-0000-000015020000}"/>
    <cellStyle name="Normal 4 5 2" xfId="238" xr:uid="{00000000-0005-0000-0000-000016020000}"/>
    <cellStyle name="Normal 4 5 2 2" xfId="622" xr:uid="{00000000-0005-0000-0000-000017020000}"/>
    <cellStyle name="Normal 4 5 2 3" xfId="990" xr:uid="{00000000-0005-0000-0000-000018020000}"/>
    <cellStyle name="Normal 4 5 3" xfId="427" xr:uid="{00000000-0005-0000-0000-000019020000}"/>
    <cellStyle name="Normal 4 5 4" xfId="801" xr:uid="{00000000-0005-0000-0000-00001A020000}"/>
    <cellStyle name="Normal 4 6" xfId="49" xr:uid="{00000000-0005-0000-0000-00001B020000}"/>
    <cellStyle name="Normal 4 6 2" xfId="247" xr:uid="{00000000-0005-0000-0000-00001C020000}"/>
    <cellStyle name="Normal 4 6 2 2" xfId="631" xr:uid="{00000000-0005-0000-0000-00001D020000}"/>
    <cellStyle name="Normal 4 6 2 3" xfId="999" xr:uid="{00000000-0005-0000-0000-00001E020000}"/>
    <cellStyle name="Normal 4 6 3" xfId="436" xr:uid="{00000000-0005-0000-0000-00001F020000}"/>
    <cellStyle name="Normal 4 6 4" xfId="810" xr:uid="{00000000-0005-0000-0000-000020020000}"/>
    <cellStyle name="Normal 4 7" xfId="57" xr:uid="{00000000-0005-0000-0000-000021020000}"/>
    <cellStyle name="Normal 4 7 2" xfId="255" xr:uid="{00000000-0005-0000-0000-000022020000}"/>
    <cellStyle name="Normal 4 7 2 2" xfId="639" xr:uid="{00000000-0005-0000-0000-000023020000}"/>
    <cellStyle name="Normal 4 7 2 3" xfId="1007" xr:uid="{00000000-0005-0000-0000-000024020000}"/>
    <cellStyle name="Normal 4 7 3" xfId="444" xr:uid="{00000000-0005-0000-0000-000025020000}"/>
    <cellStyle name="Normal 4 7 4" xfId="818" xr:uid="{00000000-0005-0000-0000-000026020000}"/>
    <cellStyle name="Normal 4 8" xfId="67" xr:uid="{00000000-0005-0000-0000-000027020000}"/>
    <cellStyle name="Normal 4 8 2" xfId="265" xr:uid="{00000000-0005-0000-0000-000028020000}"/>
    <cellStyle name="Normal 4 8 2 2" xfId="649" xr:uid="{00000000-0005-0000-0000-000029020000}"/>
    <cellStyle name="Normal 4 8 2 3" xfId="1017" xr:uid="{00000000-0005-0000-0000-00002A020000}"/>
    <cellStyle name="Normal 4 8 3" xfId="454" xr:uid="{00000000-0005-0000-0000-00002B020000}"/>
    <cellStyle name="Normal 4 8 4" xfId="828" xr:uid="{00000000-0005-0000-0000-00002C020000}"/>
    <cellStyle name="Normal 4 9" xfId="76" xr:uid="{00000000-0005-0000-0000-00002D020000}"/>
    <cellStyle name="Normal 4 9 2" xfId="274" xr:uid="{00000000-0005-0000-0000-00002E020000}"/>
    <cellStyle name="Normal 4 9 2 2" xfId="658" xr:uid="{00000000-0005-0000-0000-00002F020000}"/>
    <cellStyle name="Normal 4 9 2 3" xfId="1026" xr:uid="{00000000-0005-0000-0000-000030020000}"/>
    <cellStyle name="Normal 4 9 3" xfId="463" xr:uid="{00000000-0005-0000-0000-000031020000}"/>
    <cellStyle name="Normal 4 9 4" xfId="837" xr:uid="{00000000-0005-0000-0000-000032020000}"/>
    <cellStyle name="Normal 5" xfId="4" xr:uid="{00000000-0005-0000-0000-000033020000}"/>
    <cellStyle name="Normal 5 10" xfId="86" xr:uid="{00000000-0005-0000-0000-000034020000}"/>
    <cellStyle name="Normal 5 10 2" xfId="284" xr:uid="{00000000-0005-0000-0000-000035020000}"/>
    <cellStyle name="Normal 5 10 2 2" xfId="668" xr:uid="{00000000-0005-0000-0000-000036020000}"/>
    <cellStyle name="Normal 5 10 2 3" xfId="1036" xr:uid="{00000000-0005-0000-0000-000037020000}"/>
    <cellStyle name="Normal 5 10 3" xfId="473" xr:uid="{00000000-0005-0000-0000-000038020000}"/>
    <cellStyle name="Normal 5 10 4" xfId="847" xr:uid="{00000000-0005-0000-0000-000039020000}"/>
    <cellStyle name="Normal 5 11" xfId="95" xr:uid="{00000000-0005-0000-0000-00003A020000}"/>
    <cellStyle name="Normal 5 11 2" xfId="293" xr:uid="{00000000-0005-0000-0000-00003B020000}"/>
    <cellStyle name="Normal 5 11 2 2" xfId="677" xr:uid="{00000000-0005-0000-0000-00003C020000}"/>
    <cellStyle name="Normal 5 11 2 3" xfId="1045" xr:uid="{00000000-0005-0000-0000-00003D020000}"/>
    <cellStyle name="Normal 5 11 3" xfId="482" xr:uid="{00000000-0005-0000-0000-00003E020000}"/>
    <cellStyle name="Normal 5 11 4" xfId="856" xr:uid="{00000000-0005-0000-0000-00003F020000}"/>
    <cellStyle name="Normal 5 12" xfId="103" xr:uid="{00000000-0005-0000-0000-000040020000}"/>
    <cellStyle name="Normal 5 12 2" xfId="301" xr:uid="{00000000-0005-0000-0000-000041020000}"/>
    <cellStyle name="Normal 5 12 2 2" xfId="685" xr:uid="{00000000-0005-0000-0000-000042020000}"/>
    <cellStyle name="Normal 5 12 2 3" xfId="1053" xr:uid="{00000000-0005-0000-0000-000043020000}"/>
    <cellStyle name="Normal 5 12 3" xfId="490" xr:uid="{00000000-0005-0000-0000-000044020000}"/>
    <cellStyle name="Normal 5 12 4" xfId="864" xr:uid="{00000000-0005-0000-0000-000045020000}"/>
    <cellStyle name="Normal 5 13" xfId="111" xr:uid="{00000000-0005-0000-0000-000046020000}"/>
    <cellStyle name="Normal 5 13 2" xfId="309" xr:uid="{00000000-0005-0000-0000-000047020000}"/>
    <cellStyle name="Normal 5 13 2 2" xfId="693" xr:uid="{00000000-0005-0000-0000-000048020000}"/>
    <cellStyle name="Normal 5 13 2 3" xfId="1061" xr:uid="{00000000-0005-0000-0000-000049020000}"/>
    <cellStyle name="Normal 5 13 3" xfId="498" xr:uid="{00000000-0005-0000-0000-00004A020000}"/>
    <cellStyle name="Normal 5 13 4" xfId="872" xr:uid="{00000000-0005-0000-0000-00004B020000}"/>
    <cellStyle name="Normal 5 14" xfId="119" xr:uid="{00000000-0005-0000-0000-00004C020000}"/>
    <cellStyle name="Normal 5 14 2" xfId="317" xr:uid="{00000000-0005-0000-0000-00004D020000}"/>
    <cellStyle name="Normal 5 14 2 2" xfId="701" xr:uid="{00000000-0005-0000-0000-00004E020000}"/>
    <cellStyle name="Normal 5 14 2 3" xfId="1069" xr:uid="{00000000-0005-0000-0000-00004F020000}"/>
    <cellStyle name="Normal 5 14 3" xfId="506" xr:uid="{00000000-0005-0000-0000-000050020000}"/>
    <cellStyle name="Normal 5 14 4" xfId="880" xr:uid="{00000000-0005-0000-0000-000051020000}"/>
    <cellStyle name="Normal 5 15" xfId="127" xr:uid="{00000000-0005-0000-0000-000052020000}"/>
    <cellStyle name="Normal 5 15 2" xfId="325" xr:uid="{00000000-0005-0000-0000-000053020000}"/>
    <cellStyle name="Normal 5 15 2 2" xfId="709" xr:uid="{00000000-0005-0000-0000-000054020000}"/>
    <cellStyle name="Normal 5 15 2 3" xfId="1077" xr:uid="{00000000-0005-0000-0000-000055020000}"/>
    <cellStyle name="Normal 5 15 3" xfId="514" xr:uid="{00000000-0005-0000-0000-000056020000}"/>
    <cellStyle name="Normal 5 15 4" xfId="888" xr:uid="{00000000-0005-0000-0000-000057020000}"/>
    <cellStyle name="Normal 5 16" xfId="137" xr:uid="{00000000-0005-0000-0000-000058020000}"/>
    <cellStyle name="Normal 5 16 2" xfId="335" xr:uid="{00000000-0005-0000-0000-000059020000}"/>
    <cellStyle name="Normal 5 16 2 2" xfId="719" xr:uid="{00000000-0005-0000-0000-00005A020000}"/>
    <cellStyle name="Normal 5 16 2 3" xfId="1087" xr:uid="{00000000-0005-0000-0000-00005B020000}"/>
    <cellStyle name="Normal 5 16 3" xfId="524" xr:uid="{00000000-0005-0000-0000-00005C020000}"/>
    <cellStyle name="Normal 5 16 4" xfId="898" xr:uid="{00000000-0005-0000-0000-00005D020000}"/>
    <cellStyle name="Normal 5 17" xfId="146" xr:uid="{00000000-0005-0000-0000-00005E020000}"/>
    <cellStyle name="Normal 5 17 2" xfId="344" xr:uid="{00000000-0005-0000-0000-00005F020000}"/>
    <cellStyle name="Normal 5 17 2 2" xfId="728" xr:uid="{00000000-0005-0000-0000-000060020000}"/>
    <cellStyle name="Normal 5 17 2 3" xfId="1096" xr:uid="{00000000-0005-0000-0000-000061020000}"/>
    <cellStyle name="Normal 5 17 3" xfId="533" xr:uid="{00000000-0005-0000-0000-000062020000}"/>
    <cellStyle name="Normal 5 17 4" xfId="907" xr:uid="{00000000-0005-0000-0000-000063020000}"/>
    <cellStyle name="Normal 5 18" xfId="154" xr:uid="{00000000-0005-0000-0000-000064020000}"/>
    <cellStyle name="Normal 5 18 2" xfId="352" xr:uid="{00000000-0005-0000-0000-000065020000}"/>
    <cellStyle name="Normal 5 18 2 2" xfId="736" xr:uid="{00000000-0005-0000-0000-000066020000}"/>
    <cellStyle name="Normal 5 18 2 3" xfId="1104" xr:uid="{00000000-0005-0000-0000-000067020000}"/>
    <cellStyle name="Normal 5 18 3" xfId="541" xr:uid="{00000000-0005-0000-0000-000068020000}"/>
    <cellStyle name="Normal 5 18 4" xfId="915" xr:uid="{00000000-0005-0000-0000-000069020000}"/>
    <cellStyle name="Normal 5 19" xfId="163" xr:uid="{00000000-0005-0000-0000-00006A020000}"/>
    <cellStyle name="Normal 5 19 2" xfId="361" xr:uid="{00000000-0005-0000-0000-00006B020000}"/>
    <cellStyle name="Normal 5 19 2 2" xfId="745" xr:uid="{00000000-0005-0000-0000-00006C020000}"/>
    <cellStyle name="Normal 5 19 2 3" xfId="1113" xr:uid="{00000000-0005-0000-0000-00006D020000}"/>
    <cellStyle name="Normal 5 19 3" xfId="550" xr:uid="{00000000-0005-0000-0000-00006E020000}"/>
    <cellStyle name="Normal 5 19 4" xfId="924" xr:uid="{00000000-0005-0000-0000-00006F020000}"/>
    <cellStyle name="Normal 5 2" xfId="13" xr:uid="{00000000-0005-0000-0000-000070020000}"/>
    <cellStyle name="Normal 5 2 2" xfId="211" xr:uid="{00000000-0005-0000-0000-000071020000}"/>
    <cellStyle name="Normal 5 2 2 2" xfId="595" xr:uid="{00000000-0005-0000-0000-000072020000}"/>
    <cellStyle name="Normal 5 2 2 3" xfId="963" xr:uid="{00000000-0005-0000-0000-000073020000}"/>
    <cellStyle name="Normal 5 2 3" xfId="400" xr:uid="{00000000-0005-0000-0000-000074020000}"/>
    <cellStyle name="Normal 5 2 4" xfId="774" xr:uid="{00000000-0005-0000-0000-000075020000}"/>
    <cellStyle name="Normal 5 20" xfId="201" xr:uid="{00000000-0005-0000-0000-000076020000}"/>
    <cellStyle name="Normal 5 20 2" xfId="585" xr:uid="{00000000-0005-0000-0000-000077020000}"/>
    <cellStyle name="Normal 5 20 3" xfId="953" xr:uid="{00000000-0005-0000-0000-000078020000}"/>
    <cellStyle name="Normal 5 21" xfId="391" xr:uid="{00000000-0005-0000-0000-000079020000}"/>
    <cellStyle name="Normal 5 22" xfId="578" xr:uid="{00000000-0005-0000-0000-00007A020000}"/>
    <cellStyle name="Normal 5 3" xfId="23" xr:uid="{00000000-0005-0000-0000-00007B020000}"/>
    <cellStyle name="Normal 5 3 2" xfId="221" xr:uid="{00000000-0005-0000-0000-00007C020000}"/>
    <cellStyle name="Normal 5 3 2 2" xfId="605" xr:uid="{00000000-0005-0000-0000-00007D020000}"/>
    <cellStyle name="Normal 5 3 2 3" xfId="973" xr:uid="{00000000-0005-0000-0000-00007E020000}"/>
    <cellStyle name="Normal 5 3 3" xfId="410" xr:uid="{00000000-0005-0000-0000-00007F020000}"/>
    <cellStyle name="Normal 5 3 4" xfId="784" xr:uid="{00000000-0005-0000-0000-000080020000}"/>
    <cellStyle name="Normal 5 4" xfId="32" xr:uid="{00000000-0005-0000-0000-000081020000}"/>
    <cellStyle name="Normal 5 4 2" xfId="230" xr:uid="{00000000-0005-0000-0000-000082020000}"/>
    <cellStyle name="Normal 5 4 2 2" xfId="614" xr:uid="{00000000-0005-0000-0000-000083020000}"/>
    <cellStyle name="Normal 5 4 2 3" xfId="982" xr:uid="{00000000-0005-0000-0000-000084020000}"/>
    <cellStyle name="Normal 5 4 3" xfId="419" xr:uid="{00000000-0005-0000-0000-000085020000}"/>
    <cellStyle name="Normal 5 4 4" xfId="793" xr:uid="{00000000-0005-0000-0000-000086020000}"/>
    <cellStyle name="Normal 5 5" xfId="41" xr:uid="{00000000-0005-0000-0000-000087020000}"/>
    <cellStyle name="Normal 5 5 2" xfId="239" xr:uid="{00000000-0005-0000-0000-000088020000}"/>
    <cellStyle name="Normal 5 5 2 2" xfId="623" xr:uid="{00000000-0005-0000-0000-000089020000}"/>
    <cellStyle name="Normal 5 5 2 3" xfId="991" xr:uid="{00000000-0005-0000-0000-00008A020000}"/>
    <cellStyle name="Normal 5 5 3" xfId="428" xr:uid="{00000000-0005-0000-0000-00008B020000}"/>
    <cellStyle name="Normal 5 5 4" xfId="802" xr:uid="{00000000-0005-0000-0000-00008C020000}"/>
    <cellStyle name="Normal 5 6" xfId="50" xr:uid="{00000000-0005-0000-0000-00008D020000}"/>
    <cellStyle name="Normal 5 6 2" xfId="248" xr:uid="{00000000-0005-0000-0000-00008E020000}"/>
    <cellStyle name="Normal 5 6 2 2" xfId="632" xr:uid="{00000000-0005-0000-0000-00008F020000}"/>
    <cellStyle name="Normal 5 6 2 3" xfId="1000" xr:uid="{00000000-0005-0000-0000-000090020000}"/>
    <cellStyle name="Normal 5 6 3" xfId="437" xr:uid="{00000000-0005-0000-0000-000091020000}"/>
    <cellStyle name="Normal 5 6 4" xfId="811" xr:uid="{00000000-0005-0000-0000-000092020000}"/>
    <cellStyle name="Normal 5 7" xfId="58" xr:uid="{00000000-0005-0000-0000-000093020000}"/>
    <cellStyle name="Normal 5 7 2" xfId="256" xr:uid="{00000000-0005-0000-0000-000094020000}"/>
    <cellStyle name="Normal 5 7 2 2" xfId="640" xr:uid="{00000000-0005-0000-0000-000095020000}"/>
    <cellStyle name="Normal 5 7 2 3" xfId="1008" xr:uid="{00000000-0005-0000-0000-000096020000}"/>
    <cellStyle name="Normal 5 7 3" xfId="445" xr:uid="{00000000-0005-0000-0000-000097020000}"/>
    <cellStyle name="Normal 5 7 4" xfId="819" xr:uid="{00000000-0005-0000-0000-000098020000}"/>
    <cellStyle name="Normal 5 8" xfId="68" xr:uid="{00000000-0005-0000-0000-000099020000}"/>
    <cellStyle name="Normal 5 8 2" xfId="266" xr:uid="{00000000-0005-0000-0000-00009A020000}"/>
    <cellStyle name="Normal 5 8 2 2" xfId="650" xr:uid="{00000000-0005-0000-0000-00009B020000}"/>
    <cellStyle name="Normal 5 8 2 3" xfId="1018" xr:uid="{00000000-0005-0000-0000-00009C020000}"/>
    <cellStyle name="Normal 5 8 3" xfId="455" xr:uid="{00000000-0005-0000-0000-00009D020000}"/>
    <cellStyle name="Normal 5 8 4" xfId="829" xr:uid="{00000000-0005-0000-0000-00009E020000}"/>
    <cellStyle name="Normal 5 9" xfId="77" xr:uid="{00000000-0005-0000-0000-00009F020000}"/>
    <cellStyle name="Normal 5 9 2" xfId="275" xr:uid="{00000000-0005-0000-0000-0000A0020000}"/>
    <cellStyle name="Normal 5 9 2 2" xfId="659" xr:uid="{00000000-0005-0000-0000-0000A1020000}"/>
    <cellStyle name="Normal 5 9 2 3" xfId="1027" xr:uid="{00000000-0005-0000-0000-0000A2020000}"/>
    <cellStyle name="Normal 5 9 3" xfId="464" xr:uid="{00000000-0005-0000-0000-0000A3020000}"/>
    <cellStyle name="Normal 5 9 4" xfId="838" xr:uid="{00000000-0005-0000-0000-0000A4020000}"/>
    <cellStyle name="Normal 6" xfId="5" xr:uid="{00000000-0005-0000-0000-0000A5020000}"/>
    <cellStyle name="Normal 6 10" xfId="87" xr:uid="{00000000-0005-0000-0000-0000A6020000}"/>
    <cellStyle name="Normal 6 10 2" xfId="285" xr:uid="{00000000-0005-0000-0000-0000A7020000}"/>
    <cellStyle name="Normal 6 10 2 2" xfId="669" xr:uid="{00000000-0005-0000-0000-0000A8020000}"/>
    <cellStyle name="Normal 6 10 2 3" xfId="1037" xr:uid="{00000000-0005-0000-0000-0000A9020000}"/>
    <cellStyle name="Normal 6 10 3" xfId="474" xr:uid="{00000000-0005-0000-0000-0000AA020000}"/>
    <cellStyle name="Normal 6 10 4" xfId="848" xr:uid="{00000000-0005-0000-0000-0000AB020000}"/>
    <cellStyle name="Normal 6 11" xfId="96" xr:uid="{00000000-0005-0000-0000-0000AC020000}"/>
    <cellStyle name="Normal 6 11 2" xfId="294" xr:uid="{00000000-0005-0000-0000-0000AD020000}"/>
    <cellStyle name="Normal 6 11 2 2" xfId="678" xr:uid="{00000000-0005-0000-0000-0000AE020000}"/>
    <cellStyle name="Normal 6 11 2 3" xfId="1046" xr:uid="{00000000-0005-0000-0000-0000AF020000}"/>
    <cellStyle name="Normal 6 11 3" xfId="483" xr:uid="{00000000-0005-0000-0000-0000B0020000}"/>
    <cellStyle name="Normal 6 11 4" xfId="857" xr:uid="{00000000-0005-0000-0000-0000B1020000}"/>
    <cellStyle name="Normal 6 12" xfId="104" xr:uid="{00000000-0005-0000-0000-0000B2020000}"/>
    <cellStyle name="Normal 6 12 2" xfId="302" xr:uid="{00000000-0005-0000-0000-0000B3020000}"/>
    <cellStyle name="Normal 6 12 2 2" xfId="686" xr:uid="{00000000-0005-0000-0000-0000B4020000}"/>
    <cellStyle name="Normal 6 12 2 3" xfId="1054" xr:uid="{00000000-0005-0000-0000-0000B5020000}"/>
    <cellStyle name="Normal 6 12 3" xfId="491" xr:uid="{00000000-0005-0000-0000-0000B6020000}"/>
    <cellStyle name="Normal 6 12 4" xfId="865" xr:uid="{00000000-0005-0000-0000-0000B7020000}"/>
    <cellStyle name="Normal 6 13" xfId="112" xr:uid="{00000000-0005-0000-0000-0000B8020000}"/>
    <cellStyle name="Normal 6 13 2" xfId="310" xr:uid="{00000000-0005-0000-0000-0000B9020000}"/>
    <cellStyle name="Normal 6 13 2 2" xfId="694" xr:uid="{00000000-0005-0000-0000-0000BA020000}"/>
    <cellStyle name="Normal 6 13 2 3" xfId="1062" xr:uid="{00000000-0005-0000-0000-0000BB020000}"/>
    <cellStyle name="Normal 6 13 3" xfId="499" xr:uid="{00000000-0005-0000-0000-0000BC020000}"/>
    <cellStyle name="Normal 6 13 4" xfId="873" xr:uid="{00000000-0005-0000-0000-0000BD020000}"/>
    <cellStyle name="Normal 6 14" xfId="120" xr:uid="{00000000-0005-0000-0000-0000BE020000}"/>
    <cellStyle name="Normal 6 14 2" xfId="318" xr:uid="{00000000-0005-0000-0000-0000BF020000}"/>
    <cellStyle name="Normal 6 14 2 2" xfId="702" xr:uid="{00000000-0005-0000-0000-0000C0020000}"/>
    <cellStyle name="Normal 6 14 2 3" xfId="1070" xr:uid="{00000000-0005-0000-0000-0000C1020000}"/>
    <cellStyle name="Normal 6 14 3" xfId="507" xr:uid="{00000000-0005-0000-0000-0000C2020000}"/>
    <cellStyle name="Normal 6 14 4" xfId="881" xr:uid="{00000000-0005-0000-0000-0000C3020000}"/>
    <cellStyle name="Normal 6 15" xfId="128" xr:uid="{00000000-0005-0000-0000-0000C4020000}"/>
    <cellStyle name="Normal 6 15 2" xfId="326" xr:uid="{00000000-0005-0000-0000-0000C5020000}"/>
    <cellStyle name="Normal 6 15 2 2" xfId="710" xr:uid="{00000000-0005-0000-0000-0000C6020000}"/>
    <cellStyle name="Normal 6 15 2 3" xfId="1078" xr:uid="{00000000-0005-0000-0000-0000C7020000}"/>
    <cellStyle name="Normal 6 15 3" xfId="515" xr:uid="{00000000-0005-0000-0000-0000C8020000}"/>
    <cellStyle name="Normal 6 15 4" xfId="889" xr:uid="{00000000-0005-0000-0000-0000C9020000}"/>
    <cellStyle name="Normal 6 16" xfId="138" xr:uid="{00000000-0005-0000-0000-0000CA020000}"/>
    <cellStyle name="Normal 6 16 2" xfId="336" xr:uid="{00000000-0005-0000-0000-0000CB020000}"/>
    <cellStyle name="Normal 6 16 2 2" xfId="720" xr:uid="{00000000-0005-0000-0000-0000CC020000}"/>
    <cellStyle name="Normal 6 16 2 3" xfId="1088" xr:uid="{00000000-0005-0000-0000-0000CD020000}"/>
    <cellStyle name="Normal 6 16 3" xfId="525" xr:uid="{00000000-0005-0000-0000-0000CE020000}"/>
    <cellStyle name="Normal 6 16 4" xfId="899" xr:uid="{00000000-0005-0000-0000-0000CF020000}"/>
    <cellStyle name="Normal 6 17" xfId="147" xr:uid="{00000000-0005-0000-0000-0000D0020000}"/>
    <cellStyle name="Normal 6 17 2" xfId="345" xr:uid="{00000000-0005-0000-0000-0000D1020000}"/>
    <cellStyle name="Normal 6 17 2 2" xfId="729" xr:uid="{00000000-0005-0000-0000-0000D2020000}"/>
    <cellStyle name="Normal 6 17 2 3" xfId="1097" xr:uid="{00000000-0005-0000-0000-0000D3020000}"/>
    <cellStyle name="Normal 6 17 3" xfId="534" xr:uid="{00000000-0005-0000-0000-0000D4020000}"/>
    <cellStyle name="Normal 6 17 4" xfId="908" xr:uid="{00000000-0005-0000-0000-0000D5020000}"/>
    <cellStyle name="Normal 6 18" xfId="155" xr:uid="{00000000-0005-0000-0000-0000D6020000}"/>
    <cellStyle name="Normal 6 18 2" xfId="353" xr:uid="{00000000-0005-0000-0000-0000D7020000}"/>
    <cellStyle name="Normal 6 18 2 2" xfId="737" xr:uid="{00000000-0005-0000-0000-0000D8020000}"/>
    <cellStyle name="Normal 6 18 2 3" xfId="1105" xr:uid="{00000000-0005-0000-0000-0000D9020000}"/>
    <cellStyle name="Normal 6 18 3" xfId="542" xr:uid="{00000000-0005-0000-0000-0000DA020000}"/>
    <cellStyle name="Normal 6 18 4" xfId="916" xr:uid="{00000000-0005-0000-0000-0000DB020000}"/>
    <cellStyle name="Normal 6 19" xfId="164" xr:uid="{00000000-0005-0000-0000-0000DC020000}"/>
    <cellStyle name="Normal 6 19 2" xfId="362" xr:uid="{00000000-0005-0000-0000-0000DD020000}"/>
    <cellStyle name="Normal 6 19 2 2" xfId="746" xr:uid="{00000000-0005-0000-0000-0000DE020000}"/>
    <cellStyle name="Normal 6 19 2 3" xfId="1114" xr:uid="{00000000-0005-0000-0000-0000DF020000}"/>
    <cellStyle name="Normal 6 19 3" xfId="551" xr:uid="{00000000-0005-0000-0000-0000E0020000}"/>
    <cellStyle name="Normal 6 19 4" xfId="925" xr:uid="{00000000-0005-0000-0000-0000E1020000}"/>
    <cellStyle name="Normal 6 2" xfId="14" xr:uid="{00000000-0005-0000-0000-0000E2020000}"/>
    <cellStyle name="Normal 6 2 2" xfId="212" xr:uid="{00000000-0005-0000-0000-0000E3020000}"/>
    <cellStyle name="Normal 6 2 2 2" xfId="596" xr:uid="{00000000-0005-0000-0000-0000E4020000}"/>
    <cellStyle name="Normal 6 2 2 3" xfId="964" xr:uid="{00000000-0005-0000-0000-0000E5020000}"/>
    <cellStyle name="Normal 6 2 3" xfId="401" xr:uid="{00000000-0005-0000-0000-0000E6020000}"/>
    <cellStyle name="Normal 6 2 4" xfId="775" xr:uid="{00000000-0005-0000-0000-0000E7020000}"/>
    <cellStyle name="Normal 6 20" xfId="202" xr:uid="{00000000-0005-0000-0000-0000E8020000}"/>
    <cellStyle name="Normal 6 20 2" xfId="586" xr:uid="{00000000-0005-0000-0000-0000E9020000}"/>
    <cellStyle name="Normal 6 20 3" xfId="954" xr:uid="{00000000-0005-0000-0000-0000EA020000}"/>
    <cellStyle name="Normal 6 21" xfId="392" xr:uid="{00000000-0005-0000-0000-0000EB020000}"/>
    <cellStyle name="Normal 6 22" xfId="387" xr:uid="{00000000-0005-0000-0000-0000EC020000}"/>
    <cellStyle name="Normal 6 3" xfId="24" xr:uid="{00000000-0005-0000-0000-0000ED020000}"/>
    <cellStyle name="Normal 6 3 2" xfId="222" xr:uid="{00000000-0005-0000-0000-0000EE020000}"/>
    <cellStyle name="Normal 6 3 2 2" xfId="606" xr:uid="{00000000-0005-0000-0000-0000EF020000}"/>
    <cellStyle name="Normal 6 3 2 3" xfId="974" xr:uid="{00000000-0005-0000-0000-0000F0020000}"/>
    <cellStyle name="Normal 6 3 3" xfId="411" xr:uid="{00000000-0005-0000-0000-0000F1020000}"/>
    <cellStyle name="Normal 6 3 4" xfId="785" xr:uid="{00000000-0005-0000-0000-0000F2020000}"/>
    <cellStyle name="Normal 6 4" xfId="33" xr:uid="{00000000-0005-0000-0000-0000F3020000}"/>
    <cellStyle name="Normal 6 4 2" xfId="231" xr:uid="{00000000-0005-0000-0000-0000F4020000}"/>
    <cellStyle name="Normal 6 4 2 2" xfId="615" xr:uid="{00000000-0005-0000-0000-0000F5020000}"/>
    <cellStyle name="Normal 6 4 2 3" xfId="983" xr:uid="{00000000-0005-0000-0000-0000F6020000}"/>
    <cellStyle name="Normal 6 4 3" xfId="420" xr:uid="{00000000-0005-0000-0000-0000F7020000}"/>
    <cellStyle name="Normal 6 4 4" xfId="794" xr:uid="{00000000-0005-0000-0000-0000F8020000}"/>
    <cellStyle name="Normal 6 5" xfId="42" xr:uid="{00000000-0005-0000-0000-0000F9020000}"/>
    <cellStyle name="Normal 6 5 2" xfId="240" xr:uid="{00000000-0005-0000-0000-0000FA020000}"/>
    <cellStyle name="Normal 6 5 2 2" xfId="624" xr:uid="{00000000-0005-0000-0000-0000FB020000}"/>
    <cellStyle name="Normal 6 5 2 3" xfId="992" xr:uid="{00000000-0005-0000-0000-0000FC020000}"/>
    <cellStyle name="Normal 6 5 3" xfId="429" xr:uid="{00000000-0005-0000-0000-0000FD020000}"/>
    <cellStyle name="Normal 6 5 4" xfId="803" xr:uid="{00000000-0005-0000-0000-0000FE020000}"/>
    <cellStyle name="Normal 6 6" xfId="51" xr:uid="{00000000-0005-0000-0000-0000FF020000}"/>
    <cellStyle name="Normal 6 6 2" xfId="249" xr:uid="{00000000-0005-0000-0000-000000030000}"/>
    <cellStyle name="Normal 6 6 2 2" xfId="633" xr:uid="{00000000-0005-0000-0000-000001030000}"/>
    <cellStyle name="Normal 6 6 2 3" xfId="1001" xr:uid="{00000000-0005-0000-0000-000002030000}"/>
    <cellStyle name="Normal 6 6 3" xfId="438" xr:uid="{00000000-0005-0000-0000-000003030000}"/>
    <cellStyle name="Normal 6 6 4" xfId="812" xr:uid="{00000000-0005-0000-0000-000004030000}"/>
    <cellStyle name="Normal 6 7" xfId="59" xr:uid="{00000000-0005-0000-0000-000005030000}"/>
    <cellStyle name="Normal 6 7 2" xfId="257" xr:uid="{00000000-0005-0000-0000-000006030000}"/>
    <cellStyle name="Normal 6 7 2 2" xfId="641" xr:uid="{00000000-0005-0000-0000-000007030000}"/>
    <cellStyle name="Normal 6 7 2 3" xfId="1009" xr:uid="{00000000-0005-0000-0000-000008030000}"/>
    <cellStyle name="Normal 6 7 3" xfId="446" xr:uid="{00000000-0005-0000-0000-000009030000}"/>
    <cellStyle name="Normal 6 7 4" xfId="820" xr:uid="{00000000-0005-0000-0000-00000A030000}"/>
    <cellStyle name="Normal 6 8" xfId="69" xr:uid="{00000000-0005-0000-0000-00000B030000}"/>
    <cellStyle name="Normal 6 8 2" xfId="267" xr:uid="{00000000-0005-0000-0000-00000C030000}"/>
    <cellStyle name="Normal 6 8 2 2" xfId="651" xr:uid="{00000000-0005-0000-0000-00000D030000}"/>
    <cellStyle name="Normal 6 8 2 3" xfId="1019" xr:uid="{00000000-0005-0000-0000-00000E030000}"/>
    <cellStyle name="Normal 6 8 3" xfId="456" xr:uid="{00000000-0005-0000-0000-00000F030000}"/>
    <cellStyle name="Normal 6 8 4" xfId="830" xr:uid="{00000000-0005-0000-0000-000010030000}"/>
    <cellStyle name="Normal 6 9" xfId="78" xr:uid="{00000000-0005-0000-0000-000011030000}"/>
    <cellStyle name="Normal 6 9 2" xfId="276" xr:uid="{00000000-0005-0000-0000-000012030000}"/>
    <cellStyle name="Normal 6 9 2 2" xfId="660" xr:uid="{00000000-0005-0000-0000-000013030000}"/>
    <cellStyle name="Normal 6 9 2 3" xfId="1028" xr:uid="{00000000-0005-0000-0000-000014030000}"/>
    <cellStyle name="Normal 6 9 3" xfId="465" xr:uid="{00000000-0005-0000-0000-000015030000}"/>
    <cellStyle name="Normal 6 9 4" xfId="839" xr:uid="{00000000-0005-0000-0000-000016030000}"/>
    <cellStyle name="Normal 7" xfId="6" xr:uid="{00000000-0005-0000-0000-000017030000}"/>
    <cellStyle name="Normal 7 10" xfId="88" xr:uid="{00000000-0005-0000-0000-000018030000}"/>
    <cellStyle name="Normal 7 10 2" xfId="286" xr:uid="{00000000-0005-0000-0000-000019030000}"/>
    <cellStyle name="Normal 7 10 2 2" xfId="670" xr:uid="{00000000-0005-0000-0000-00001A030000}"/>
    <cellStyle name="Normal 7 10 2 3" xfId="1038" xr:uid="{00000000-0005-0000-0000-00001B030000}"/>
    <cellStyle name="Normal 7 10 3" xfId="475" xr:uid="{00000000-0005-0000-0000-00001C030000}"/>
    <cellStyle name="Normal 7 10 4" xfId="849" xr:uid="{00000000-0005-0000-0000-00001D030000}"/>
    <cellStyle name="Normal 7 11" xfId="97" xr:uid="{00000000-0005-0000-0000-00001E030000}"/>
    <cellStyle name="Normal 7 11 2" xfId="295" xr:uid="{00000000-0005-0000-0000-00001F030000}"/>
    <cellStyle name="Normal 7 11 2 2" xfId="679" xr:uid="{00000000-0005-0000-0000-000020030000}"/>
    <cellStyle name="Normal 7 11 2 3" xfId="1047" xr:uid="{00000000-0005-0000-0000-000021030000}"/>
    <cellStyle name="Normal 7 11 3" xfId="484" xr:uid="{00000000-0005-0000-0000-000022030000}"/>
    <cellStyle name="Normal 7 11 4" xfId="858" xr:uid="{00000000-0005-0000-0000-000023030000}"/>
    <cellStyle name="Normal 7 12" xfId="105" xr:uid="{00000000-0005-0000-0000-000024030000}"/>
    <cellStyle name="Normal 7 12 2" xfId="303" xr:uid="{00000000-0005-0000-0000-000025030000}"/>
    <cellStyle name="Normal 7 12 2 2" xfId="687" xr:uid="{00000000-0005-0000-0000-000026030000}"/>
    <cellStyle name="Normal 7 12 2 3" xfId="1055" xr:uid="{00000000-0005-0000-0000-000027030000}"/>
    <cellStyle name="Normal 7 12 3" xfId="492" xr:uid="{00000000-0005-0000-0000-000028030000}"/>
    <cellStyle name="Normal 7 12 4" xfId="866" xr:uid="{00000000-0005-0000-0000-000029030000}"/>
    <cellStyle name="Normal 7 13" xfId="113" xr:uid="{00000000-0005-0000-0000-00002A030000}"/>
    <cellStyle name="Normal 7 13 2" xfId="311" xr:uid="{00000000-0005-0000-0000-00002B030000}"/>
    <cellStyle name="Normal 7 13 2 2" xfId="695" xr:uid="{00000000-0005-0000-0000-00002C030000}"/>
    <cellStyle name="Normal 7 13 2 3" xfId="1063" xr:uid="{00000000-0005-0000-0000-00002D030000}"/>
    <cellStyle name="Normal 7 13 3" xfId="500" xr:uid="{00000000-0005-0000-0000-00002E030000}"/>
    <cellStyle name="Normal 7 13 4" xfId="874" xr:uid="{00000000-0005-0000-0000-00002F030000}"/>
    <cellStyle name="Normal 7 14" xfId="121" xr:uid="{00000000-0005-0000-0000-000030030000}"/>
    <cellStyle name="Normal 7 14 2" xfId="319" xr:uid="{00000000-0005-0000-0000-000031030000}"/>
    <cellStyle name="Normal 7 14 2 2" xfId="703" xr:uid="{00000000-0005-0000-0000-000032030000}"/>
    <cellStyle name="Normal 7 14 2 3" xfId="1071" xr:uid="{00000000-0005-0000-0000-000033030000}"/>
    <cellStyle name="Normal 7 14 3" xfId="508" xr:uid="{00000000-0005-0000-0000-000034030000}"/>
    <cellStyle name="Normal 7 14 4" xfId="882" xr:uid="{00000000-0005-0000-0000-000035030000}"/>
    <cellStyle name="Normal 7 15" xfId="129" xr:uid="{00000000-0005-0000-0000-000036030000}"/>
    <cellStyle name="Normal 7 15 2" xfId="327" xr:uid="{00000000-0005-0000-0000-000037030000}"/>
    <cellStyle name="Normal 7 15 2 2" xfId="711" xr:uid="{00000000-0005-0000-0000-000038030000}"/>
    <cellStyle name="Normal 7 15 2 3" xfId="1079" xr:uid="{00000000-0005-0000-0000-000039030000}"/>
    <cellStyle name="Normal 7 15 3" xfId="516" xr:uid="{00000000-0005-0000-0000-00003A030000}"/>
    <cellStyle name="Normal 7 15 4" xfId="890" xr:uid="{00000000-0005-0000-0000-00003B030000}"/>
    <cellStyle name="Normal 7 16" xfId="139" xr:uid="{00000000-0005-0000-0000-00003C030000}"/>
    <cellStyle name="Normal 7 16 2" xfId="337" xr:uid="{00000000-0005-0000-0000-00003D030000}"/>
    <cellStyle name="Normal 7 16 2 2" xfId="721" xr:uid="{00000000-0005-0000-0000-00003E030000}"/>
    <cellStyle name="Normal 7 16 2 3" xfId="1089" xr:uid="{00000000-0005-0000-0000-00003F030000}"/>
    <cellStyle name="Normal 7 16 3" xfId="526" xr:uid="{00000000-0005-0000-0000-000040030000}"/>
    <cellStyle name="Normal 7 16 4" xfId="900" xr:uid="{00000000-0005-0000-0000-000041030000}"/>
    <cellStyle name="Normal 7 17" xfId="148" xr:uid="{00000000-0005-0000-0000-000042030000}"/>
    <cellStyle name="Normal 7 17 2" xfId="346" xr:uid="{00000000-0005-0000-0000-000043030000}"/>
    <cellStyle name="Normal 7 17 2 2" xfId="730" xr:uid="{00000000-0005-0000-0000-000044030000}"/>
    <cellStyle name="Normal 7 17 2 3" xfId="1098" xr:uid="{00000000-0005-0000-0000-000045030000}"/>
    <cellStyle name="Normal 7 17 3" xfId="535" xr:uid="{00000000-0005-0000-0000-000046030000}"/>
    <cellStyle name="Normal 7 17 4" xfId="909" xr:uid="{00000000-0005-0000-0000-000047030000}"/>
    <cellStyle name="Normal 7 18" xfId="156" xr:uid="{00000000-0005-0000-0000-000048030000}"/>
    <cellStyle name="Normal 7 18 2" xfId="354" xr:uid="{00000000-0005-0000-0000-000049030000}"/>
    <cellStyle name="Normal 7 18 2 2" xfId="738" xr:uid="{00000000-0005-0000-0000-00004A030000}"/>
    <cellStyle name="Normal 7 18 2 3" xfId="1106" xr:uid="{00000000-0005-0000-0000-00004B030000}"/>
    <cellStyle name="Normal 7 18 3" xfId="543" xr:uid="{00000000-0005-0000-0000-00004C030000}"/>
    <cellStyle name="Normal 7 18 4" xfId="917" xr:uid="{00000000-0005-0000-0000-00004D030000}"/>
    <cellStyle name="Normal 7 19" xfId="165" xr:uid="{00000000-0005-0000-0000-00004E030000}"/>
    <cellStyle name="Normal 7 19 2" xfId="363" xr:uid="{00000000-0005-0000-0000-00004F030000}"/>
    <cellStyle name="Normal 7 19 2 2" xfId="747" xr:uid="{00000000-0005-0000-0000-000050030000}"/>
    <cellStyle name="Normal 7 19 2 3" xfId="1115" xr:uid="{00000000-0005-0000-0000-000051030000}"/>
    <cellStyle name="Normal 7 19 3" xfId="552" xr:uid="{00000000-0005-0000-0000-000052030000}"/>
    <cellStyle name="Normal 7 19 4" xfId="926" xr:uid="{00000000-0005-0000-0000-000053030000}"/>
    <cellStyle name="Normal 7 2" xfId="15" xr:uid="{00000000-0005-0000-0000-000054030000}"/>
    <cellStyle name="Normal 7 2 2" xfId="213" xr:uid="{00000000-0005-0000-0000-000055030000}"/>
    <cellStyle name="Normal 7 2 2 2" xfId="597" xr:uid="{00000000-0005-0000-0000-000056030000}"/>
    <cellStyle name="Normal 7 2 2 3" xfId="965" xr:uid="{00000000-0005-0000-0000-000057030000}"/>
    <cellStyle name="Normal 7 2 3" xfId="402" xr:uid="{00000000-0005-0000-0000-000058030000}"/>
    <cellStyle name="Normal 7 2 4" xfId="776" xr:uid="{00000000-0005-0000-0000-000059030000}"/>
    <cellStyle name="Normal 7 20" xfId="203" xr:uid="{00000000-0005-0000-0000-00005A030000}"/>
    <cellStyle name="Normal 7 20 2" xfId="587" xr:uid="{00000000-0005-0000-0000-00005B030000}"/>
    <cellStyle name="Normal 7 20 3" xfId="955" xr:uid="{00000000-0005-0000-0000-00005C030000}"/>
    <cellStyle name="Normal 7 21" xfId="393" xr:uid="{00000000-0005-0000-0000-00005D030000}"/>
    <cellStyle name="Normal 7 22" xfId="770" xr:uid="{00000000-0005-0000-0000-00005E030000}"/>
    <cellStyle name="Normal 7 3" xfId="25" xr:uid="{00000000-0005-0000-0000-00005F030000}"/>
    <cellStyle name="Normal 7 3 2" xfId="223" xr:uid="{00000000-0005-0000-0000-000060030000}"/>
    <cellStyle name="Normal 7 3 2 2" xfId="607" xr:uid="{00000000-0005-0000-0000-000061030000}"/>
    <cellStyle name="Normal 7 3 2 3" xfId="975" xr:uid="{00000000-0005-0000-0000-000062030000}"/>
    <cellStyle name="Normal 7 3 3" xfId="412" xr:uid="{00000000-0005-0000-0000-000063030000}"/>
    <cellStyle name="Normal 7 3 4" xfId="786" xr:uid="{00000000-0005-0000-0000-000064030000}"/>
    <cellStyle name="Normal 7 4" xfId="34" xr:uid="{00000000-0005-0000-0000-000065030000}"/>
    <cellStyle name="Normal 7 4 2" xfId="232" xr:uid="{00000000-0005-0000-0000-000066030000}"/>
    <cellStyle name="Normal 7 4 2 2" xfId="616" xr:uid="{00000000-0005-0000-0000-000067030000}"/>
    <cellStyle name="Normal 7 4 2 3" xfId="984" xr:uid="{00000000-0005-0000-0000-000068030000}"/>
    <cellStyle name="Normal 7 4 3" xfId="421" xr:uid="{00000000-0005-0000-0000-000069030000}"/>
    <cellStyle name="Normal 7 4 4" xfId="795" xr:uid="{00000000-0005-0000-0000-00006A030000}"/>
    <cellStyle name="Normal 7 5" xfId="43" xr:uid="{00000000-0005-0000-0000-00006B030000}"/>
    <cellStyle name="Normal 7 5 2" xfId="241" xr:uid="{00000000-0005-0000-0000-00006C030000}"/>
    <cellStyle name="Normal 7 5 2 2" xfId="625" xr:uid="{00000000-0005-0000-0000-00006D030000}"/>
    <cellStyle name="Normal 7 5 2 3" xfId="993" xr:uid="{00000000-0005-0000-0000-00006E030000}"/>
    <cellStyle name="Normal 7 5 3" xfId="430" xr:uid="{00000000-0005-0000-0000-00006F030000}"/>
    <cellStyle name="Normal 7 5 4" xfId="804" xr:uid="{00000000-0005-0000-0000-000070030000}"/>
    <cellStyle name="Normal 7 6" xfId="52" xr:uid="{00000000-0005-0000-0000-000071030000}"/>
    <cellStyle name="Normal 7 6 2" xfId="250" xr:uid="{00000000-0005-0000-0000-000072030000}"/>
    <cellStyle name="Normal 7 6 2 2" xfId="634" xr:uid="{00000000-0005-0000-0000-000073030000}"/>
    <cellStyle name="Normal 7 6 2 3" xfId="1002" xr:uid="{00000000-0005-0000-0000-000074030000}"/>
    <cellStyle name="Normal 7 6 3" xfId="439" xr:uid="{00000000-0005-0000-0000-000075030000}"/>
    <cellStyle name="Normal 7 6 4" xfId="813" xr:uid="{00000000-0005-0000-0000-000076030000}"/>
    <cellStyle name="Normal 7 7" xfId="60" xr:uid="{00000000-0005-0000-0000-000077030000}"/>
    <cellStyle name="Normal 7 7 2" xfId="258" xr:uid="{00000000-0005-0000-0000-000078030000}"/>
    <cellStyle name="Normal 7 7 2 2" xfId="642" xr:uid="{00000000-0005-0000-0000-000079030000}"/>
    <cellStyle name="Normal 7 7 2 3" xfId="1010" xr:uid="{00000000-0005-0000-0000-00007A030000}"/>
    <cellStyle name="Normal 7 7 3" xfId="447" xr:uid="{00000000-0005-0000-0000-00007B030000}"/>
    <cellStyle name="Normal 7 7 4" xfId="821" xr:uid="{00000000-0005-0000-0000-00007C030000}"/>
    <cellStyle name="Normal 7 8" xfId="70" xr:uid="{00000000-0005-0000-0000-00007D030000}"/>
    <cellStyle name="Normal 7 8 2" xfId="268" xr:uid="{00000000-0005-0000-0000-00007E030000}"/>
    <cellStyle name="Normal 7 8 2 2" xfId="652" xr:uid="{00000000-0005-0000-0000-00007F030000}"/>
    <cellStyle name="Normal 7 8 2 3" xfId="1020" xr:uid="{00000000-0005-0000-0000-000080030000}"/>
    <cellStyle name="Normal 7 8 3" xfId="457" xr:uid="{00000000-0005-0000-0000-000081030000}"/>
    <cellStyle name="Normal 7 8 4" xfId="831" xr:uid="{00000000-0005-0000-0000-000082030000}"/>
    <cellStyle name="Normal 7 9" xfId="79" xr:uid="{00000000-0005-0000-0000-000083030000}"/>
    <cellStyle name="Normal 7 9 2" xfId="277" xr:uid="{00000000-0005-0000-0000-000084030000}"/>
    <cellStyle name="Normal 7 9 2 2" xfId="661" xr:uid="{00000000-0005-0000-0000-000085030000}"/>
    <cellStyle name="Normal 7 9 2 3" xfId="1029" xr:uid="{00000000-0005-0000-0000-000086030000}"/>
    <cellStyle name="Normal 7 9 3" xfId="466" xr:uid="{00000000-0005-0000-0000-000087030000}"/>
    <cellStyle name="Normal 7 9 4" xfId="840" xr:uid="{00000000-0005-0000-0000-000088030000}"/>
    <cellStyle name="Normal 8" xfId="7" xr:uid="{00000000-0005-0000-0000-000089030000}"/>
    <cellStyle name="Normal 8 10" xfId="89" xr:uid="{00000000-0005-0000-0000-00008A030000}"/>
    <cellStyle name="Normal 8 10 2" xfId="287" xr:uid="{00000000-0005-0000-0000-00008B030000}"/>
    <cellStyle name="Normal 8 10 2 2" xfId="671" xr:uid="{00000000-0005-0000-0000-00008C030000}"/>
    <cellStyle name="Normal 8 10 2 3" xfId="1039" xr:uid="{00000000-0005-0000-0000-00008D030000}"/>
    <cellStyle name="Normal 8 10 3" xfId="476" xr:uid="{00000000-0005-0000-0000-00008E030000}"/>
    <cellStyle name="Normal 8 10 4" xfId="850" xr:uid="{00000000-0005-0000-0000-00008F030000}"/>
    <cellStyle name="Normal 8 11" xfId="98" xr:uid="{00000000-0005-0000-0000-000090030000}"/>
    <cellStyle name="Normal 8 11 2" xfId="296" xr:uid="{00000000-0005-0000-0000-000091030000}"/>
    <cellStyle name="Normal 8 11 2 2" xfId="680" xr:uid="{00000000-0005-0000-0000-000092030000}"/>
    <cellStyle name="Normal 8 11 2 3" xfId="1048" xr:uid="{00000000-0005-0000-0000-000093030000}"/>
    <cellStyle name="Normal 8 11 3" xfId="485" xr:uid="{00000000-0005-0000-0000-000094030000}"/>
    <cellStyle name="Normal 8 11 4" xfId="859" xr:uid="{00000000-0005-0000-0000-000095030000}"/>
    <cellStyle name="Normal 8 12" xfId="106" xr:uid="{00000000-0005-0000-0000-000096030000}"/>
    <cellStyle name="Normal 8 12 2" xfId="304" xr:uid="{00000000-0005-0000-0000-000097030000}"/>
    <cellStyle name="Normal 8 12 2 2" xfId="688" xr:uid="{00000000-0005-0000-0000-000098030000}"/>
    <cellStyle name="Normal 8 12 2 3" xfId="1056" xr:uid="{00000000-0005-0000-0000-000099030000}"/>
    <cellStyle name="Normal 8 12 3" xfId="493" xr:uid="{00000000-0005-0000-0000-00009A030000}"/>
    <cellStyle name="Normal 8 12 4" xfId="867" xr:uid="{00000000-0005-0000-0000-00009B030000}"/>
    <cellStyle name="Normal 8 13" xfId="114" xr:uid="{00000000-0005-0000-0000-00009C030000}"/>
    <cellStyle name="Normal 8 13 2" xfId="312" xr:uid="{00000000-0005-0000-0000-00009D030000}"/>
    <cellStyle name="Normal 8 13 2 2" xfId="696" xr:uid="{00000000-0005-0000-0000-00009E030000}"/>
    <cellStyle name="Normal 8 13 2 3" xfId="1064" xr:uid="{00000000-0005-0000-0000-00009F030000}"/>
    <cellStyle name="Normal 8 13 3" xfId="501" xr:uid="{00000000-0005-0000-0000-0000A0030000}"/>
    <cellStyle name="Normal 8 13 4" xfId="875" xr:uid="{00000000-0005-0000-0000-0000A1030000}"/>
    <cellStyle name="Normal 8 14" xfId="122" xr:uid="{00000000-0005-0000-0000-0000A2030000}"/>
    <cellStyle name="Normal 8 14 2" xfId="320" xr:uid="{00000000-0005-0000-0000-0000A3030000}"/>
    <cellStyle name="Normal 8 14 2 2" xfId="704" xr:uid="{00000000-0005-0000-0000-0000A4030000}"/>
    <cellStyle name="Normal 8 14 2 3" xfId="1072" xr:uid="{00000000-0005-0000-0000-0000A5030000}"/>
    <cellStyle name="Normal 8 14 3" xfId="509" xr:uid="{00000000-0005-0000-0000-0000A6030000}"/>
    <cellStyle name="Normal 8 14 4" xfId="883" xr:uid="{00000000-0005-0000-0000-0000A7030000}"/>
    <cellStyle name="Normal 8 15" xfId="130" xr:uid="{00000000-0005-0000-0000-0000A8030000}"/>
    <cellStyle name="Normal 8 15 2" xfId="328" xr:uid="{00000000-0005-0000-0000-0000A9030000}"/>
    <cellStyle name="Normal 8 15 2 2" xfId="712" xr:uid="{00000000-0005-0000-0000-0000AA030000}"/>
    <cellStyle name="Normal 8 15 2 3" xfId="1080" xr:uid="{00000000-0005-0000-0000-0000AB030000}"/>
    <cellStyle name="Normal 8 15 3" xfId="517" xr:uid="{00000000-0005-0000-0000-0000AC030000}"/>
    <cellStyle name="Normal 8 15 4" xfId="891" xr:uid="{00000000-0005-0000-0000-0000AD030000}"/>
    <cellStyle name="Normal 8 16" xfId="140" xr:uid="{00000000-0005-0000-0000-0000AE030000}"/>
    <cellStyle name="Normal 8 16 2" xfId="338" xr:uid="{00000000-0005-0000-0000-0000AF030000}"/>
    <cellStyle name="Normal 8 16 2 2" xfId="722" xr:uid="{00000000-0005-0000-0000-0000B0030000}"/>
    <cellStyle name="Normal 8 16 2 3" xfId="1090" xr:uid="{00000000-0005-0000-0000-0000B1030000}"/>
    <cellStyle name="Normal 8 16 3" xfId="527" xr:uid="{00000000-0005-0000-0000-0000B2030000}"/>
    <cellStyle name="Normal 8 16 4" xfId="901" xr:uid="{00000000-0005-0000-0000-0000B3030000}"/>
    <cellStyle name="Normal 8 17" xfId="149" xr:uid="{00000000-0005-0000-0000-0000B4030000}"/>
    <cellStyle name="Normal 8 17 2" xfId="347" xr:uid="{00000000-0005-0000-0000-0000B5030000}"/>
    <cellStyle name="Normal 8 17 2 2" xfId="731" xr:uid="{00000000-0005-0000-0000-0000B6030000}"/>
    <cellStyle name="Normal 8 17 2 3" xfId="1099" xr:uid="{00000000-0005-0000-0000-0000B7030000}"/>
    <cellStyle name="Normal 8 17 3" xfId="536" xr:uid="{00000000-0005-0000-0000-0000B8030000}"/>
    <cellStyle name="Normal 8 17 4" xfId="910" xr:uid="{00000000-0005-0000-0000-0000B9030000}"/>
    <cellStyle name="Normal 8 18" xfId="157" xr:uid="{00000000-0005-0000-0000-0000BA030000}"/>
    <cellStyle name="Normal 8 18 2" xfId="355" xr:uid="{00000000-0005-0000-0000-0000BB030000}"/>
    <cellStyle name="Normal 8 18 2 2" xfId="739" xr:uid="{00000000-0005-0000-0000-0000BC030000}"/>
    <cellStyle name="Normal 8 18 2 3" xfId="1107" xr:uid="{00000000-0005-0000-0000-0000BD030000}"/>
    <cellStyle name="Normal 8 18 3" xfId="544" xr:uid="{00000000-0005-0000-0000-0000BE030000}"/>
    <cellStyle name="Normal 8 18 4" xfId="918" xr:uid="{00000000-0005-0000-0000-0000BF030000}"/>
    <cellStyle name="Normal 8 19" xfId="166" xr:uid="{00000000-0005-0000-0000-0000C0030000}"/>
    <cellStyle name="Normal 8 19 2" xfId="364" xr:uid="{00000000-0005-0000-0000-0000C1030000}"/>
    <cellStyle name="Normal 8 19 2 2" xfId="748" xr:uid="{00000000-0005-0000-0000-0000C2030000}"/>
    <cellStyle name="Normal 8 19 2 3" xfId="1116" xr:uid="{00000000-0005-0000-0000-0000C3030000}"/>
    <cellStyle name="Normal 8 19 3" xfId="553" xr:uid="{00000000-0005-0000-0000-0000C4030000}"/>
    <cellStyle name="Normal 8 19 4" xfId="927" xr:uid="{00000000-0005-0000-0000-0000C5030000}"/>
    <cellStyle name="Normal 8 2" xfId="16" xr:uid="{00000000-0005-0000-0000-0000C6030000}"/>
    <cellStyle name="Normal 8 2 2" xfId="214" xr:uid="{00000000-0005-0000-0000-0000C7030000}"/>
    <cellStyle name="Normal 8 2 2 2" xfId="598" xr:uid="{00000000-0005-0000-0000-0000C8030000}"/>
    <cellStyle name="Normal 8 2 2 3" xfId="966" xr:uid="{00000000-0005-0000-0000-0000C9030000}"/>
    <cellStyle name="Normal 8 2 3" xfId="403" xr:uid="{00000000-0005-0000-0000-0000CA030000}"/>
    <cellStyle name="Normal 8 2 4" xfId="777" xr:uid="{00000000-0005-0000-0000-0000CB030000}"/>
    <cellStyle name="Normal 8 20" xfId="204" xr:uid="{00000000-0005-0000-0000-0000CC030000}"/>
    <cellStyle name="Normal 8 20 2" xfId="588" xr:uid="{00000000-0005-0000-0000-0000CD030000}"/>
    <cellStyle name="Normal 8 20 3" xfId="956" xr:uid="{00000000-0005-0000-0000-0000CE030000}"/>
    <cellStyle name="Normal 8 21" xfId="394" xr:uid="{00000000-0005-0000-0000-0000CF030000}"/>
    <cellStyle name="Normal 8 22" xfId="769" xr:uid="{00000000-0005-0000-0000-0000D0030000}"/>
    <cellStyle name="Normal 8 3" xfId="26" xr:uid="{00000000-0005-0000-0000-0000D1030000}"/>
    <cellStyle name="Normal 8 3 2" xfId="224" xr:uid="{00000000-0005-0000-0000-0000D2030000}"/>
    <cellStyle name="Normal 8 3 2 2" xfId="608" xr:uid="{00000000-0005-0000-0000-0000D3030000}"/>
    <cellStyle name="Normal 8 3 2 3" xfId="976" xr:uid="{00000000-0005-0000-0000-0000D4030000}"/>
    <cellStyle name="Normal 8 3 3" xfId="413" xr:uid="{00000000-0005-0000-0000-0000D5030000}"/>
    <cellStyle name="Normal 8 3 4" xfId="787" xr:uid="{00000000-0005-0000-0000-0000D6030000}"/>
    <cellStyle name="Normal 8 4" xfId="35" xr:uid="{00000000-0005-0000-0000-0000D7030000}"/>
    <cellStyle name="Normal 8 4 2" xfId="233" xr:uid="{00000000-0005-0000-0000-0000D8030000}"/>
    <cellStyle name="Normal 8 4 2 2" xfId="617" xr:uid="{00000000-0005-0000-0000-0000D9030000}"/>
    <cellStyle name="Normal 8 4 2 3" xfId="985" xr:uid="{00000000-0005-0000-0000-0000DA030000}"/>
    <cellStyle name="Normal 8 4 3" xfId="422" xr:uid="{00000000-0005-0000-0000-0000DB030000}"/>
    <cellStyle name="Normal 8 4 4" xfId="796" xr:uid="{00000000-0005-0000-0000-0000DC030000}"/>
    <cellStyle name="Normal 8 5" xfId="44" xr:uid="{00000000-0005-0000-0000-0000DD030000}"/>
    <cellStyle name="Normal 8 5 2" xfId="242" xr:uid="{00000000-0005-0000-0000-0000DE030000}"/>
    <cellStyle name="Normal 8 5 2 2" xfId="626" xr:uid="{00000000-0005-0000-0000-0000DF030000}"/>
    <cellStyle name="Normal 8 5 2 3" xfId="994" xr:uid="{00000000-0005-0000-0000-0000E0030000}"/>
    <cellStyle name="Normal 8 5 3" xfId="431" xr:uid="{00000000-0005-0000-0000-0000E1030000}"/>
    <cellStyle name="Normal 8 5 4" xfId="805" xr:uid="{00000000-0005-0000-0000-0000E2030000}"/>
    <cellStyle name="Normal 8 6" xfId="53" xr:uid="{00000000-0005-0000-0000-0000E3030000}"/>
    <cellStyle name="Normal 8 6 2" xfId="251" xr:uid="{00000000-0005-0000-0000-0000E4030000}"/>
    <cellStyle name="Normal 8 6 2 2" xfId="635" xr:uid="{00000000-0005-0000-0000-0000E5030000}"/>
    <cellStyle name="Normal 8 6 2 3" xfId="1003" xr:uid="{00000000-0005-0000-0000-0000E6030000}"/>
    <cellStyle name="Normal 8 6 3" xfId="440" xr:uid="{00000000-0005-0000-0000-0000E7030000}"/>
    <cellStyle name="Normal 8 6 4" xfId="814" xr:uid="{00000000-0005-0000-0000-0000E8030000}"/>
    <cellStyle name="Normal 8 7" xfId="61" xr:uid="{00000000-0005-0000-0000-0000E9030000}"/>
    <cellStyle name="Normal 8 7 2" xfId="259" xr:uid="{00000000-0005-0000-0000-0000EA030000}"/>
    <cellStyle name="Normal 8 7 2 2" xfId="643" xr:uid="{00000000-0005-0000-0000-0000EB030000}"/>
    <cellStyle name="Normal 8 7 2 3" xfId="1011" xr:uid="{00000000-0005-0000-0000-0000EC030000}"/>
    <cellStyle name="Normal 8 7 3" xfId="448" xr:uid="{00000000-0005-0000-0000-0000ED030000}"/>
    <cellStyle name="Normal 8 7 4" xfId="822" xr:uid="{00000000-0005-0000-0000-0000EE030000}"/>
    <cellStyle name="Normal 8 8" xfId="71" xr:uid="{00000000-0005-0000-0000-0000EF030000}"/>
    <cellStyle name="Normal 8 8 2" xfId="269" xr:uid="{00000000-0005-0000-0000-0000F0030000}"/>
    <cellStyle name="Normal 8 8 2 2" xfId="653" xr:uid="{00000000-0005-0000-0000-0000F1030000}"/>
    <cellStyle name="Normal 8 8 2 3" xfId="1021" xr:uid="{00000000-0005-0000-0000-0000F2030000}"/>
    <cellStyle name="Normal 8 8 3" xfId="458" xr:uid="{00000000-0005-0000-0000-0000F3030000}"/>
    <cellStyle name="Normal 8 8 4" xfId="832" xr:uid="{00000000-0005-0000-0000-0000F4030000}"/>
    <cellStyle name="Normal 8 9" xfId="80" xr:uid="{00000000-0005-0000-0000-0000F5030000}"/>
    <cellStyle name="Normal 8 9 2" xfId="278" xr:uid="{00000000-0005-0000-0000-0000F6030000}"/>
    <cellStyle name="Normal 8 9 2 2" xfId="662" xr:uid="{00000000-0005-0000-0000-0000F7030000}"/>
    <cellStyle name="Normal 8 9 2 3" xfId="1030" xr:uid="{00000000-0005-0000-0000-0000F8030000}"/>
    <cellStyle name="Normal 8 9 3" xfId="467" xr:uid="{00000000-0005-0000-0000-0000F9030000}"/>
    <cellStyle name="Normal 8 9 4" xfId="841" xr:uid="{00000000-0005-0000-0000-0000FA030000}"/>
    <cellStyle name="Normal 9" xfId="8" xr:uid="{00000000-0005-0000-0000-0000FB030000}"/>
    <cellStyle name="Normal 9 10" xfId="90" xr:uid="{00000000-0005-0000-0000-0000FC030000}"/>
    <cellStyle name="Normal 9 10 2" xfId="288" xr:uid="{00000000-0005-0000-0000-0000FD030000}"/>
    <cellStyle name="Normal 9 10 2 2" xfId="672" xr:uid="{00000000-0005-0000-0000-0000FE030000}"/>
    <cellStyle name="Normal 9 10 2 3" xfId="1040" xr:uid="{00000000-0005-0000-0000-0000FF030000}"/>
    <cellStyle name="Normal 9 10 3" xfId="477" xr:uid="{00000000-0005-0000-0000-000000040000}"/>
    <cellStyle name="Normal 9 10 4" xfId="851" xr:uid="{00000000-0005-0000-0000-000001040000}"/>
    <cellStyle name="Normal 9 11" xfId="99" xr:uid="{00000000-0005-0000-0000-000002040000}"/>
    <cellStyle name="Normal 9 11 2" xfId="297" xr:uid="{00000000-0005-0000-0000-000003040000}"/>
    <cellStyle name="Normal 9 11 2 2" xfId="681" xr:uid="{00000000-0005-0000-0000-000004040000}"/>
    <cellStyle name="Normal 9 11 2 3" xfId="1049" xr:uid="{00000000-0005-0000-0000-000005040000}"/>
    <cellStyle name="Normal 9 11 3" xfId="486" xr:uid="{00000000-0005-0000-0000-000006040000}"/>
    <cellStyle name="Normal 9 11 4" xfId="860" xr:uid="{00000000-0005-0000-0000-000007040000}"/>
    <cellStyle name="Normal 9 12" xfId="107" xr:uid="{00000000-0005-0000-0000-000008040000}"/>
    <cellStyle name="Normal 9 12 2" xfId="305" xr:uid="{00000000-0005-0000-0000-000009040000}"/>
    <cellStyle name="Normal 9 12 2 2" xfId="689" xr:uid="{00000000-0005-0000-0000-00000A040000}"/>
    <cellStyle name="Normal 9 12 2 3" xfId="1057" xr:uid="{00000000-0005-0000-0000-00000B040000}"/>
    <cellStyle name="Normal 9 12 3" xfId="494" xr:uid="{00000000-0005-0000-0000-00000C040000}"/>
    <cellStyle name="Normal 9 12 4" xfId="868" xr:uid="{00000000-0005-0000-0000-00000D040000}"/>
    <cellStyle name="Normal 9 13" xfId="115" xr:uid="{00000000-0005-0000-0000-00000E040000}"/>
    <cellStyle name="Normal 9 13 2" xfId="313" xr:uid="{00000000-0005-0000-0000-00000F040000}"/>
    <cellStyle name="Normal 9 13 2 2" xfId="697" xr:uid="{00000000-0005-0000-0000-000010040000}"/>
    <cellStyle name="Normal 9 13 2 3" xfId="1065" xr:uid="{00000000-0005-0000-0000-000011040000}"/>
    <cellStyle name="Normal 9 13 3" xfId="502" xr:uid="{00000000-0005-0000-0000-000012040000}"/>
    <cellStyle name="Normal 9 13 4" xfId="876" xr:uid="{00000000-0005-0000-0000-000013040000}"/>
    <cellStyle name="Normal 9 14" xfId="123" xr:uid="{00000000-0005-0000-0000-000014040000}"/>
    <cellStyle name="Normal 9 14 2" xfId="321" xr:uid="{00000000-0005-0000-0000-000015040000}"/>
    <cellStyle name="Normal 9 14 2 2" xfId="705" xr:uid="{00000000-0005-0000-0000-000016040000}"/>
    <cellStyle name="Normal 9 14 2 3" xfId="1073" xr:uid="{00000000-0005-0000-0000-000017040000}"/>
    <cellStyle name="Normal 9 14 3" xfId="510" xr:uid="{00000000-0005-0000-0000-000018040000}"/>
    <cellStyle name="Normal 9 14 4" xfId="884" xr:uid="{00000000-0005-0000-0000-000019040000}"/>
    <cellStyle name="Normal 9 15" xfId="131" xr:uid="{00000000-0005-0000-0000-00001A040000}"/>
    <cellStyle name="Normal 9 15 2" xfId="329" xr:uid="{00000000-0005-0000-0000-00001B040000}"/>
    <cellStyle name="Normal 9 15 2 2" xfId="713" xr:uid="{00000000-0005-0000-0000-00001C040000}"/>
    <cellStyle name="Normal 9 15 2 3" xfId="1081" xr:uid="{00000000-0005-0000-0000-00001D040000}"/>
    <cellStyle name="Normal 9 15 3" xfId="518" xr:uid="{00000000-0005-0000-0000-00001E040000}"/>
    <cellStyle name="Normal 9 15 4" xfId="892" xr:uid="{00000000-0005-0000-0000-00001F040000}"/>
    <cellStyle name="Normal 9 16" xfId="141" xr:uid="{00000000-0005-0000-0000-000020040000}"/>
    <cellStyle name="Normal 9 16 2" xfId="339" xr:uid="{00000000-0005-0000-0000-000021040000}"/>
    <cellStyle name="Normal 9 16 2 2" xfId="723" xr:uid="{00000000-0005-0000-0000-000022040000}"/>
    <cellStyle name="Normal 9 16 2 3" xfId="1091" xr:uid="{00000000-0005-0000-0000-000023040000}"/>
    <cellStyle name="Normal 9 16 3" xfId="528" xr:uid="{00000000-0005-0000-0000-000024040000}"/>
    <cellStyle name="Normal 9 16 4" xfId="902" xr:uid="{00000000-0005-0000-0000-000025040000}"/>
    <cellStyle name="Normal 9 17" xfId="150" xr:uid="{00000000-0005-0000-0000-000026040000}"/>
    <cellStyle name="Normal 9 17 2" xfId="348" xr:uid="{00000000-0005-0000-0000-000027040000}"/>
    <cellStyle name="Normal 9 17 2 2" xfId="732" xr:uid="{00000000-0005-0000-0000-000028040000}"/>
    <cellStyle name="Normal 9 17 2 3" xfId="1100" xr:uid="{00000000-0005-0000-0000-000029040000}"/>
    <cellStyle name="Normal 9 17 3" xfId="537" xr:uid="{00000000-0005-0000-0000-00002A040000}"/>
    <cellStyle name="Normal 9 17 4" xfId="911" xr:uid="{00000000-0005-0000-0000-00002B040000}"/>
    <cellStyle name="Normal 9 18" xfId="158" xr:uid="{00000000-0005-0000-0000-00002C040000}"/>
    <cellStyle name="Normal 9 18 2" xfId="356" xr:uid="{00000000-0005-0000-0000-00002D040000}"/>
    <cellStyle name="Normal 9 18 2 2" xfId="740" xr:uid="{00000000-0005-0000-0000-00002E040000}"/>
    <cellStyle name="Normal 9 18 2 3" xfId="1108" xr:uid="{00000000-0005-0000-0000-00002F040000}"/>
    <cellStyle name="Normal 9 18 3" xfId="545" xr:uid="{00000000-0005-0000-0000-000030040000}"/>
    <cellStyle name="Normal 9 18 4" xfId="919" xr:uid="{00000000-0005-0000-0000-000031040000}"/>
    <cellStyle name="Normal 9 19" xfId="167" xr:uid="{00000000-0005-0000-0000-000032040000}"/>
    <cellStyle name="Normal 9 19 2" xfId="365" xr:uid="{00000000-0005-0000-0000-000033040000}"/>
    <cellStyle name="Normal 9 19 2 2" xfId="749" xr:uid="{00000000-0005-0000-0000-000034040000}"/>
    <cellStyle name="Normal 9 19 2 3" xfId="1117" xr:uid="{00000000-0005-0000-0000-000035040000}"/>
    <cellStyle name="Normal 9 19 3" xfId="554" xr:uid="{00000000-0005-0000-0000-000036040000}"/>
    <cellStyle name="Normal 9 19 4" xfId="928" xr:uid="{00000000-0005-0000-0000-000037040000}"/>
    <cellStyle name="Normal 9 2" xfId="17" xr:uid="{00000000-0005-0000-0000-000038040000}"/>
    <cellStyle name="Normal 9 2 2" xfId="215" xr:uid="{00000000-0005-0000-0000-000039040000}"/>
    <cellStyle name="Normal 9 2 2 2" xfId="599" xr:uid="{00000000-0005-0000-0000-00003A040000}"/>
    <cellStyle name="Normal 9 2 2 3" xfId="967" xr:uid="{00000000-0005-0000-0000-00003B040000}"/>
    <cellStyle name="Normal 9 2 3" xfId="404" xr:uid="{00000000-0005-0000-0000-00003C040000}"/>
    <cellStyle name="Normal 9 2 4" xfId="778" xr:uid="{00000000-0005-0000-0000-00003D040000}"/>
    <cellStyle name="Normal 9 20" xfId="205" xr:uid="{00000000-0005-0000-0000-00003E040000}"/>
    <cellStyle name="Normal 9 20 2" xfId="589" xr:uid="{00000000-0005-0000-0000-00003F040000}"/>
    <cellStyle name="Normal 9 20 3" xfId="957" xr:uid="{00000000-0005-0000-0000-000040040000}"/>
    <cellStyle name="Normal 9 21" xfId="395" xr:uid="{00000000-0005-0000-0000-000041040000}"/>
    <cellStyle name="Normal 9 22" xfId="580" xr:uid="{00000000-0005-0000-0000-000042040000}"/>
    <cellStyle name="Normal 9 3" xfId="27" xr:uid="{00000000-0005-0000-0000-000043040000}"/>
    <cellStyle name="Normal 9 3 2" xfId="225" xr:uid="{00000000-0005-0000-0000-000044040000}"/>
    <cellStyle name="Normal 9 3 2 2" xfId="609" xr:uid="{00000000-0005-0000-0000-000045040000}"/>
    <cellStyle name="Normal 9 3 2 3" xfId="977" xr:uid="{00000000-0005-0000-0000-000046040000}"/>
    <cellStyle name="Normal 9 3 3" xfId="414" xr:uid="{00000000-0005-0000-0000-000047040000}"/>
    <cellStyle name="Normal 9 3 4" xfId="788" xr:uid="{00000000-0005-0000-0000-000048040000}"/>
    <cellStyle name="Normal 9 4" xfId="36" xr:uid="{00000000-0005-0000-0000-000049040000}"/>
    <cellStyle name="Normal 9 4 2" xfId="234" xr:uid="{00000000-0005-0000-0000-00004A040000}"/>
    <cellStyle name="Normal 9 4 2 2" xfId="618" xr:uid="{00000000-0005-0000-0000-00004B040000}"/>
    <cellStyle name="Normal 9 4 2 3" xfId="986" xr:uid="{00000000-0005-0000-0000-00004C040000}"/>
    <cellStyle name="Normal 9 4 3" xfId="423" xr:uid="{00000000-0005-0000-0000-00004D040000}"/>
    <cellStyle name="Normal 9 4 4" xfId="797" xr:uid="{00000000-0005-0000-0000-00004E040000}"/>
    <cellStyle name="Normal 9 5" xfId="45" xr:uid="{00000000-0005-0000-0000-00004F040000}"/>
    <cellStyle name="Normal 9 5 2" xfId="243" xr:uid="{00000000-0005-0000-0000-000050040000}"/>
    <cellStyle name="Normal 9 5 2 2" xfId="627" xr:uid="{00000000-0005-0000-0000-000051040000}"/>
    <cellStyle name="Normal 9 5 2 3" xfId="995" xr:uid="{00000000-0005-0000-0000-000052040000}"/>
    <cellStyle name="Normal 9 5 3" xfId="432" xr:uid="{00000000-0005-0000-0000-000053040000}"/>
    <cellStyle name="Normal 9 5 4" xfId="806" xr:uid="{00000000-0005-0000-0000-000054040000}"/>
    <cellStyle name="Normal 9 6" xfId="54" xr:uid="{00000000-0005-0000-0000-000055040000}"/>
    <cellStyle name="Normal 9 6 2" xfId="252" xr:uid="{00000000-0005-0000-0000-000056040000}"/>
    <cellStyle name="Normal 9 6 2 2" xfId="636" xr:uid="{00000000-0005-0000-0000-000057040000}"/>
    <cellStyle name="Normal 9 6 2 3" xfId="1004" xr:uid="{00000000-0005-0000-0000-000058040000}"/>
    <cellStyle name="Normal 9 6 3" xfId="441" xr:uid="{00000000-0005-0000-0000-000059040000}"/>
    <cellStyle name="Normal 9 6 4" xfId="815" xr:uid="{00000000-0005-0000-0000-00005A040000}"/>
    <cellStyle name="Normal 9 7" xfId="62" xr:uid="{00000000-0005-0000-0000-00005B040000}"/>
    <cellStyle name="Normal 9 7 2" xfId="260" xr:uid="{00000000-0005-0000-0000-00005C040000}"/>
    <cellStyle name="Normal 9 7 2 2" xfId="644" xr:uid="{00000000-0005-0000-0000-00005D040000}"/>
    <cellStyle name="Normal 9 7 2 3" xfId="1012" xr:uid="{00000000-0005-0000-0000-00005E040000}"/>
    <cellStyle name="Normal 9 7 3" xfId="449" xr:uid="{00000000-0005-0000-0000-00005F040000}"/>
    <cellStyle name="Normal 9 7 4" xfId="823" xr:uid="{00000000-0005-0000-0000-000060040000}"/>
    <cellStyle name="Normal 9 8" xfId="72" xr:uid="{00000000-0005-0000-0000-000061040000}"/>
    <cellStyle name="Normal 9 8 2" xfId="270" xr:uid="{00000000-0005-0000-0000-000062040000}"/>
    <cellStyle name="Normal 9 8 2 2" xfId="654" xr:uid="{00000000-0005-0000-0000-000063040000}"/>
    <cellStyle name="Normal 9 8 2 3" xfId="1022" xr:uid="{00000000-0005-0000-0000-000064040000}"/>
    <cellStyle name="Normal 9 8 3" xfId="459" xr:uid="{00000000-0005-0000-0000-000065040000}"/>
    <cellStyle name="Normal 9 8 4" xfId="833" xr:uid="{00000000-0005-0000-0000-000066040000}"/>
    <cellStyle name="Normal 9 9" xfId="81" xr:uid="{00000000-0005-0000-0000-000067040000}"/>
    <cellStyle name="Normal 9 9 2" xfId="279" xr:uid="{00000000-0005-0000-0000-000068040000}"/>
    <cellStyle name="Normal 9 9 2 2" xfId="663" xr:uid="{00000000-0005-0000-0000-000069040000}"/>
    <cellStyle name="Normal 9 9 2 3" xfId="1031" xr:uid="{00000000-0005-0000-0000-00006A040000}"/>
    <cellStyle name="Normal 9 9 3" xfId="468" xr:uid="{00000000-0005-0000-0000-00006B040000}"/>
    <cellStyle name="Normal 9 9 4" xfId="842" xr:uid="{00000000-0005-0000-0000-00006C040000}"/>
    <cellStyle name="Porcentagem 4" xfId="190" xr:uid="{00000000-0005-0000-0000-00006D040000}"/>
    <cellStyle name="Separador de milhares 2" xfId="195" xr:uid="{00000000-0005-0000-0000-00006E040000}"/>
    <cellStyle name="Separador de milhares 3" xfId="197" xr:uid="{00000000-0005-0000-0000-00006F040000}"/>
    <cellStyle name="Separador de milhares 4" xfId="189" xr:uid="{00000000-0005-0000-0000-000070040000}"/>
  </cellStyles>
  <dxfs count="42">
    <dxf>
      <font>
        <b/>
        <i val="0"/>
        <color theme="0"/>
      </font>
      <fill>
        <patternFill>
          <bgColor theme="1" tint="0.14996795556505021"/>
        </patternFill>
      </fill>
    </dxf>
    <dxf>
      <font>
        <b/>
        <i val="0"/>
        <color theme="0"/>
      </font>
      <fill>
        <patternFill>
          <bgColor theme="1" tint="0.14996795556505021"/>
        </patternFill>
      </fill>
    </dxf>
    <dxf>
      <font>
        <color theme="0"/>
      </font>
      <fill>
        <patternFill>
          <bgColor theme="1" tint="0.1499679555650502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reams.org.br/r_arts/baixa-de-art-com-registro-de-atestad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K50"/>
  <sheetViews>
    <sheetView tabSelected="1" view="pageBreakPreview" topLeftCell="A27" zoomScale="130" zoomScaleSheetLayoutView="130" workbookViewId="0">
      <selection activeCell="A18" sqref="A18:N40"/>
    </sheetView>
  </sheetViews>
  <sheetFormatPr defaultRowHeight="13.2"/>
  <cols>
    <col min="1" max="1" width="8.5546875" style="1" customWidth="1"/>
    <col min="2" max="2" width="7.44140625" style="2" customWidth="1"/>
    <col min="3" max="3" width="6.33203125" style="1" customWidth="1"/>
    <col min="4" max="4" width="7.5546875" style="1" customWidth="1"/>
    <col min="5" max="5" width="6.88671875" style="1" customWidth="1"/>
    <col min="6" max="6" width="7.33203125" style="1" customWidth="1"/>
    <col min="7" max="7" width="10.5546875" style="1" customWidth="1"/>
    <col min="8" max="8" width="6.6640625" style="1" customWidth="1"/>
    <col min="9" max="9" width="6.88671875" style="1" customWidth="1"/>
    <col min="10" max="10" width="9.109375" style="1" hidden="1" customWidth="1"/>
    <col min="11" max="11" width="3.6640625" style="1" customWidth="1"/>
    <col min="12" max="12" width="0" style="1" hidden="1" customWidth="1"/>
    <col min="13" max="13" width="8.6640625" style="1" customWidth="1"/>
    <col min="14" max="14" width="7.88671875" style="1" customWidth="1"/>
    <col min="15" max="15" width="10.5546875" style="1" bestFit="1" customWidth="1"/>
    <col min="16" max="16" width="10.44140625" style="1" bestFit="1" customWidth="1"/>
    <col min="17" max="17" width="8.44140625" style="1" bestFit="1" customWidth="1"/>
    <col min="18" max="18" width="9.33203125" style="1" customWidth="1"/>
    <col min="19" max="1025" width="9.109375" style="1"/>
  </cols>
  <sheetData>
    <row r="1" spans="1:21" ht="15.6">
      <c r="A1" s="113" t="s">
        <v>0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Q1" s="44"/>
      <c r="R1" s="112"/>
      <c r="S1" s="112"/>
      <c r="T1" s="5"/>
      <c r="U1" s="5"/>
    </row>
    <row r="2" spans="1:21" ht="32.25" customHeight="1">
      <c r="A2" s="114" t="s">
        <v>97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Q2" s="10"/>
      <c r="R2" s="10"/>
      <c r="S2" s="11"/>
      <c r="T2" s="5"/>
      <c r="U2" s="5"/>
    </row>
    <row r="3" spans="1:21" ht="8.1" customHeight="1">
      <c r="A3" s="80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2"/>
      <c r="Q3" s="10"/>
      <c r="R3" s="10"/>
      <c r="S3" s="11"/>
      <c r="T3" s="5"/>
      <c r="U3" s="5"/>
    </row>
    <row r="4" spans="1:21" ht="13.8">
      <c r="A4" s="47" t="s">
        <v>78</v>
      </c>
      <c r="B4" s="45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9"/>
      <c r="Q4" s="10"/>
      <c r="R4" s="10"/>
      <c r="S4" s="11"/>
      <c r="T4" s="5"/>
      <c r="U4" s="5"/>
    </row>
    <row r="5" spans="1:21" ht="13.8">
      <c r="A5" s="50"/>
      <c r="B5" s="115" t="s">
        <v>1</v>
      </c>
      <c r="C5" s="115"/>
      <c r="D5" s="115"/>
      <c r="E5" s="115"/>
      <c r="F5" s="115"/>
      <c r="G5" s="51"/>
      <c r="H5" s="51"/>
      <c r="I5" s="51"/>
      <c r="J5" s="52"/>
      <c r="K5" s="51"/>
      <c r="L5" s="51"/>
      <c r="M5" s="51"/>
      <c r="N5" s="53"/>
      <c r="Q5" s="10"/>
      <c r="R5" s="10"/>
      <c r="S5" s="5"/>
      <c r="T5" s="5"/>
      <c r="U5" s="5"/>
    </row>
    <row r="6" spans="1:21" ht="13.8">
      <c r="A6" s="54"/>
      <c r="B6" s="45"/>
      <c r="C6" s="45"/>
      <c r="D6" s="45"/>
      <c r="E6" s="45"/>
      <c r="F6" s="45"/>
      <c r="G6" s="55"/>
      <c r="H6" s="55"/>
      <c r="I6" s="55"/>
      <c r="J6" s="56"/>
      <c r="K6" s="55"/>
      <c r="L6" s="55"/>
      <c r="M6" s="55"/>
      <c r="N6" s="57"/>
      <c r="Q6" s="8"/>
      <c r="R6" s="9"/>
      <c r="S6" s="5"/>
      <c r="T6" s="5"/>
      <c r="U6" s="5"/>
    </row>
    <row r="7" spans="1:21" ht="15" customHeight="1">
      <c r="A7" s="54"/>
      <c r="B7" s="45"/>
      <c r="C7" s="45"/>
      <c r="D7" s="45"/>
      <c r="E7" s="45"/>
      <c r="F7" s="45"/>
      <c r="G7" s="55"/>
      <c r="H7" s="55"/>
      <c r="I7" s="55"/>
      <c r="J7" s="55"/>
      <c r="K7" s="55"/>
      <c r="L7" s="55"/>
      <c r="M7" s="55"/>
      <c r="N7" s="57"/>
      <c r="Q7" s="8"/>
      <c r="R7" s="7"/>
      <c r="S7" s="5"/>
      <c r="T7" s="5"/>
      <c r="U7" s="5"/>
    </row>
    <row r="8" spans="1:21" ht="13.8">
      <c r="A8" s="54"/>
      <c r="B8" s="45"/>
      <c r="C8" s="45"/>
      <c r="D8" s="45"/>
      <c r="E8" s="45"/>
      <c r="F8" s="45"/>
      <c r="G8" s="55"/>
      <c r="H8" s="55"/>
      <c r="I8" s="55"/>
      <c r="J8" s="55"/>
      <c r="K8" s="55"/>
      <c r="L8" s="55"/>
      <c r="M8" s="55"/>
      <c r="N8" s="57"/>
      <c r="Q8" s="10"/>
      <c r="R8" s="10"/>
      <c r="S8" s="5"/>
      <c r="T8" s="5"/>
      <c r="U8" s="5"/>
    </row>
    <row r="9" spans="1:21" ht="13.8">
      <c r="A9" s="54"/>
      <c r="B9" s="45"/>
      <c r="C9" s="45"/>
      <c r="D9" s="45"/>
      <c r="E9" s="45"/>
      <c r="F9" s="45"/>
      <c r="G9" s="55"/>
      <c r="H9" s="55"/>
      <c r="I9" s="55"/>
      <c r="J9" s="55"/>
      <c r="K9" s="55"/>
      <c r="L9" s="55"/>
      <c r="M9" s="55"/>
      <c r="N9" s="57"/>
      <c r="P9" s="13"/>
      <c r="Q9" s="9"/>
      <c r="R9" s="87"/>
      <c r="S9" s="88"/>
      <c r="T9" s="88"/>
      <c r="U9" s="88"/>
    </row>
    <row r="10" spans="1:21">
      <c r="A10" s="58"/>
      <c r="B10" s="59"/>
      <c r="C10" s="59"/>
      <c r="D10" s="59"/>
      <c r="E10" s="59"/>
      <c r="F10" s="59"/>
      <c r="G10" s="60"/>
      <c r="H10" s="60"/>
      <c r="I10" s="55"/>
      <c r="J10" s="55"/>
      <c r="K10" s="55"/>
      <c r="L10" s="55"/>
      <c r="M10" s="55"/>
      <c r="N10" s="57"/>
      <c r="P10" s="13"/>
      <c r="Q10" s="88"/>
      <c r="R10" s="88"/>
      <c r="S10" s="88"/>
      <c r="T10" s="88"/>
      <c r="U10" s="88"/>
    </row>
    <row r="11" spans="1:21">
      <c r="A11" s="58"/>
      <c r="B11" s="59"/>
      <c r="C11" s="59"/>
      <c r="D11" s="59"/>
      <c r="E11" s="59"/>
      <c r="F11" s="59"/>
      <c r="G11" s="60"/>
      <c r="H11" s="60"/>
      <c r="I11" s="55"/>
      <c r="J11" s="55"/>
      <c r="K11" s="55"/>
      <c r="L11" s="55"/>
      <c r="M11" s="55"/>
      <c r="N11" s="57"/>
      <c r="P11" s="13"/>
      <c r="Q11" s="89"/>
      <c r="R11" s="90"/>
      <c r="S11" s="90"/>
      <c r="T11" s="90"/>
      <c r="U11" s="88"/>
    </row>
    <row r="12" spans="1:21">
      <c r="A12" s="58"/>
      <c r="B12" s="59"/>
      <c r="C12" s="59"/>
      <c r="D12" s="59"/>
      <c r="E12" s="61"/>
      <c r="F12" s="61"/>
      <c r="G12" s="60"/>
      <c r="H12" s="60"/>
      <c r="I12" s="55"/>
      <c r="J12" s="55"/>
      <c r="K12" s="55"/>
      <c r="L12" s="55"/>
      <c r="M12" s="55"/>
      <c r="N12" s="57"/>
      <c r="P12" s="13"/>
      <c r="Q12" s="12"/>
      <c r="R12" s="14"/>
      <c r="S12" s="23"/>
      <c r="T12" s="23"/>
      <c r="U12" s="36"/>
    </row>
    <row r="13" spans="1:21">
      <c r="A13" s="62" t="s">
        <v>2</v>
      </c>
      <c r="B13" s="45"/>
      <c r="C13" s="55"/>
      <c r="D13" s="55"/>
      <c r="E13" s="55"/>
      <c r="F13" s="55"/>
      <c r="G13" s="55"/>
      <c r="H13" s="55"/>
      <c r="I13" s="55"/>
      <c r="J13" s="56"/>
      <c r="K13" s="55"/>
      <c r="L13" s="55"/>
      <c r="M13" s="55"/>
      <c r="N13" s="57"/>
      <c r="P13" s="15"/>
      <c r="Q13" s="12"/>
      <c r="R13" s="14"/>
      <c r="S13" s="23"/>
      <c r="T13" s="23"/>
      <c r="U13" s="36"/>
    </row>
    <row r="14" spans="1:21" ht="19.5" customHeight="1">
      <c r="A14" s="97" t="s">
        <v>3</v>
      </c>
      <c r="B14" s="97" t="s">
        <v>4</v>
      </c>
      <c r="C14" s="108" t="s">
        <v>5</v>
      </c>
      <c r="D14" s="108" t="s">
        <v>6</v>
      </c>
      <c r="E14" s="108" t="s">
        <v>7</v>
      </c>
      <c r="F14" s="108" t="s">
        <v>79</v>
      </c>
      <c r="G14" s="108" t="s">
        <v>8</v>
      </c>
      <c r="H14" s="108" t="s">
        <v>76</v>
      </c>
      <c r="I14" s="108" t="s">
        <v>9</v>
      </c>
      <c r="J14" s="98" t="s">
        <v>10</v>
      </c>
      <c r="K14" s="108" t="s">
        <v>11</v>
      </c>
      <c r="L14" s="97"/>
      <c r="M14" s="108" t="s">
        <v>12</v>
      </c>
      <c r="N14" s="109" t="s">
        <v>13</v>
      </c>
      <c r="P14" s="15"/>
      <c r="Q14" s="12"/>
      <c r="R14" s="14"/>
      <c r="S14" s="23"/>
      <c r="T14" s="23"/>
      <c r="U14" s="36"/>
    </row>
    <row r="15" spans="1:21" ht="13.5" customHeight="1">
      <c r="A15" s="99"/>
      <c r="B15" s="100"/>
      <c r="C15" s="108"/>
      <c r="D15" s="108"/>
      <c r="E15" s="108"/>
      <c r="F15" s="108"/>
      <c r="G15" s="108"/>
      <c r="H15" s="108"/>
      <c r="I15" s="108"/>
      <c r="J15" s="101"/>
      <c r="K15" s="108"/>
      <c r="L15" s="100"/>
      <c r="M15" s="108"/>
      <c r="N15" s="109"/>
      <c r="P15" s="15"/>
      <c r="Q15" s="12"/>
      <c r="R15" s="14"/>
      <c r="S15" s="23"/>
      <c r="T15" s="26"/>
      <c r="U15" s="36"/>
    </row>
    <row r="16" spans="1:21" ht="27.6" customHeight="1">
      <c r="A16" s="110" t="s">
        <v>96</v>
      </c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3"/>
      <c r="P16" s="15"/>
      <c r="Q16" s="12"/>
      <c r="R16" s="14"/>
      <c r="S16" s="23"/>
      <c r="T16" s="26"/>
      <c r="U16" s="36"/>
    </row>
    <row r="17" spans="1:1025">
      <c r="A17" s="116"/>
      <c r="B17" s="117"/>
      <c r="C17" s="117"/>
      <c r="D17" s="117"/>
      <c r="E17" s="117"/>
      <c r="F17" s="117"/>
      <c r="G17" s="117"/>
      <c r="H17" s="117"/>
      <c r="I17" s="117"/>
      <c r="J17" s="117"/>
      <c r="K17" s="117"/>
      <c r="L17" s="117"/>
      <c r="M17" s="117"/>
      <c r="N17" s="118"/>
      <c r="O17" s="64"/>
      <c r="P17" s="15"/>
      <c r="Q17" s="12"/>
      <c r="R17" s="14"/>
      <c r="S17" s="23"/>
      <c r="T17" s="26"/>
      <c r="U17" s="36"/>
    </row>
    <row r="18" spans="1:1025" s="5" customFormat="1" ht="26.4">
      <c r="A18" s="105" t="s">
        <v>95</v>
      </c>
      <c r="B18" s="64">
        <f>0.0013</f>
        <v>1.2999999999999999E-3</v>
      </c>
      <c r="C18" s="56">
        <v>34400</v>
      </c>
      <c r="D18" s="46">
        <f>C18*1.1</f>
        <v>37840</v>
      </c>
      <c r="E18" s="56">
        <f>(C18/(220*SQRT(3)*0.92))</f>
        <v>98.126725593493717</v>
      </c>
      <c r="F18" s="56">
        <f>E18*1.1</f>
        <v>107.9393981528431</v>
      </c>
      <c r="G18" s="65">
        <f>B18*F18</f>
        <v>0.14032121759869601</v>
      </c>
      <c r="H18" s="46">
        <v>35</v>
      </c>
      <c r="I18" s="46">
        <v>1.65</v>
      </c>
      <c r="J18" s="66">
        <f>B18*3000</f>
        <v>3.9</v>
      </c>
      <c r="K18" s="56">
        <v>220</v>
      </c>
      <c r="L18" s="56">
        <f>B18*3000</f>
        <v>3.9</v>
      </c>
      <c r="M18" s="67">
        <f>(G18*I18*100)/K18</f>
        <v>0.105240913199022</v>
      </c>
      <c r="N18" s="68">
        <f>M18</f>
        <v>0.105240913199022</v>
      </c>
      <c r="O18" s="64">
        <f>27*60</f>
        <v>1620</v>
      </c>
      <c r="P18" s="15"/>
      <c r="Q18" s="12"/>
      <c r="R18" s="14"/>
      <c r="S18" s="23"/>
      <c r="T18" s="26"/>
      <c r="U18" s="3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  <c r="IZ18" s="6"/>
      <c r="JA18" s="6"/>
      <c r="JB18" s="6"/>
      <c r="JC18" s="6"/>
      <c r="JD18" s="6"/>
      <c r="JE18" s="6"/>
      <c r="JF18" s="6"/>
      <c r="JG18" s="6"/>
      <c r="JH18" s="6"/>
      <c r="JI18" s="6"/>
      <c r="JJ18" s="6"/>
      <c r="JK18" s="6"/>
      <c r="JL18" s="6"/>
      <c r="JM18" s="6"/>
      <c r="JN18" s="6"/>
      <c r="JO18" s="6"/>
      <c r="JP18" s="6"/>
      <c r="JQ18" s="6"/>
      <c r="JR18" s="6"/>
      <c r="JS18" s="6"/>
      <c r="JT18" s="6"/>
      <c r="JU18" s="6"/>
      <c r="JV18" s="6"/>
      <c r="JW18" s="6"/>
      <c r="JX18" s="6"/>
      <c r="JY18" s="6"/>
      <c r="JZ18" s="6"/>
      <c r="KA18" s="6"/>
      <c r="KB18" s="6"/>
      <c r="KC18" s="6"/>
      <c r="KD18" s="6"/>
      <c r="KE18" s="6"/>
      <c r="KF18" s="6"/>
      <c r="KG18" s="6"/>
      <c r="KH18" s="6"/>
      <c r="KI18" s="6"/>
      <c r="KJ18" s="6"/>
      <c r="KK18" s="6"/>
      <c r="KL18" s="6"/>
      <c r="KM18" s="6"/>
      <c r="KN18" s="6"/>
      <c r="KO18" s="6"/>
      <c r="KP18" s="6"/>
      <c r="KQ18" s="6"/>
      <c r="KR18" s="6"/>
      <c r="KS18" s="6"/>
      <c r="KT18" s="6"/>
      <c r="KU18" s="6"/>
      <c r="KV18" s="6"/>
      <c r="KW18" s="6"/>
      <c r="KX18" s="6"/>
      <c r="KY18" s="6"/>
      <c r="KZ18" s="6"/>
      <c r="LA18" s="6"/>
      <c r="LB18" s="6"/>
      <c r="LC18" s="6"/>
      <c r="LD18" s="6"/>
      <c r="LE18" s="6"/>
      <c r="LF18" s="6"/>
      <c r="LG18" s="6"/>
      <c r="LH18" s="6"/>
      <c r="LI18" s="6"/>
      <c r="LJ18" s="6"/>
      <c r="LK18" s="6"/>
      <c r="LL18" s="6"/>
      <c r="LM18" s="6"/>
      <c r="LN18" s="6"/>
      <c r="LO18" s="6"/>
      <c r="LP18" s="6"/>
      <c r="LQ18" s="6"/>
      <c r="LR18" s="6"/>
      <c r="LS18" s="6"/>
      <c r="LT18" s="6"/>
      <c r="LU18" s="6"/>
      <c r="LV18" s="6"/>
      <c r="LW18" s="6"/>
      <c r="LX18" s="6"/>
      <c r="LY18" s="6"/>
      <c r="LZ18" s="6"/>
      <c r="MA18" s="6"/>
      <c r="MB18" s="6"/>
      <c r="MC18" s="6"/>
      <c r="MD18" s="6"/>
      <c r="ME18" s="6"/>
      <c r="MF18" s="6"/>
      <c r="MG18" s="6"/>
      <c r="MH18" s="6"/>
      <c r="MI18" s="6"/>
      <c r="MJ18" s="6"/>
      <c r="MK18" s="6"/>
      <c r="ML18" s="6"/>
      <c r="MM18" s="6"/>
      <c r="MN18" s="6"/>
      <c r="MO18" s="6"/>
      <c r="MP18" s="6"/>
      <c r="MQ18" s="6"/>
      <c r="MR18" s="6"/>
      <c r="MS18" s="6"/>
      <c r="MT18" s="6"/>
      <c r="MU18" s="6"/>
      <c r="MV18" s="6"/>
      <c r="MW18" s="6"/>
      <c r="MX18" s="6"/>
      <c r="MY18" s="6"/>
      <c r="MZ18" s="6"/>
      <c r="NA18" s="6"/>
      <c r="NB18" s="6"/>
      <c r="NC18" s="6"/>
      <c r="ND18" s="6"/>
      <c r="NE18" s="6"/>
      <c r="NF18" s="6"/>
      <c r="NG18" s="6"/>
      <c r="NH18" s="6"/>
      <c r="NI18" s="6"/>
      <c r="NJ18" s="6"/>
      <c r="NK18" s="6"/>
      <c r="NL18" s="6"/>
      <c r="NM18" s="6"/>
      <c r="NN18" s="6"/>
      <c r="NO18" s="6"/>
      <c r="NP18" s="6"/>
      <c r="NQ18" s="6"/>
      <c r="NR18" s="6"/>
      <c r="NS18" s="6"/>
      <c r="NT18" s="6"/>
      <c r="NU18" s="6"/>
      <c r="NV18" s="6"/>
      <c r="NW18" s="6"/>
      <c r="NX18" s="6"/>
      <c r="NY18" s="6"/>
      <c r="NZ18" s="6"/>
      <c r="OA18" s="6"/>
      <c r="OB18" s="6"/>
      <c r="OC18" s="6"/>
      <c r="OD18" s="6"/>
      <c r="OE18" s="6"/>
      <c r="OF18" s="6"/>
      <c r="OG18" s="6"/>
      <c r="OH18" s="6"/>
      <c r="OI18" s="6"/>
      <c r="OJ18" s="6"/>
      <c r="OK18" s="6"/>
      <c r="OL18" s="6"/>
      <c r="OM18" s="6"/>
      <c r="ON18" s="6"/>
      <c r="OO18" s="6"/>
      <c r="OP18" s="6"/>
      <c r="OQ18" s="6"/>
      <c r="OR18" s="6"/>
      <c r="OS18" s="6"/>
      <c r="OT18" s="6"/>
      <c r="OU18" s="6"/>
      <c r="OV18" s="6"/>
      <c r="OW18" s="6"/>
      <c r="OX18" s="6"/>
      <c r="OY18" s="6"/>
      <c r="OZ18" s="6"/>
      <c r="PA18" s="6"/>
      <c r="PB18" s="6"/>
      <c r="PC18" s="6"/>
      <c r="PD18" s="6"/>
      <c r="PE18" s="6"/>
      <c r="PF18" s="6"/>
      <c r="PG18" s="6"/>
      <c r="PH18" s="6"/>
      <c r="PI18" s="6"/>
      <c r="PJ18" s="6"/>
      <c r="PK18" s="6"/>
      <c r="PL18" s="6"/>
      <c r="PM18" s="6"/>
      <c r="PN18" s="6"/>
      <c r="PO18" s="6"/>
      <c r="PP18" s="6"/>
      <c r="PQ18" s="6"/>
      <c r="PR18" s="6"/>
      <c r="PS18" s="6"/>
      <c r="PT18" s="6"/>
      <c r="PU18" s="6"/>
      <c r="PV18" s="6"/>
      <c r="PW18" s="6"/>
      <c r="PX18" s="6"/>
      <c r="PY18" s="6"/>
      <c r="PZ18" s="6"/>
      <c r="QA18" s="6"/>
      <c r="QB18" s="6"/>
      <c r="QC18" s="6"/>
      <c r="QD18" s="6"/>
      <c r="QE18" s="6"/>
      <c r="QF18" s="6"/>
      <c r="QG18" s="6"/>
      <c r="QH18" s="6"/>
      <c r="QI18" s="6"/>
      <c r="QJ18" s="6"/>
      <c r="QK18" s="6"/>
      <c r="QL18" s="6"/>
      <c r="QM18" s="6"/>
      <c r="QN18" s="6"/>
      <c r="QO18" s="6"/>
      <c r="QP18" s="6"/>
      <c r="QQ18" s="6"/>
      <c r="QR18" s="6"/>
      <c r="QS18" s="6"/>
      <c r="QT18" s="6"/>
      <c r="QU18" s="6"/>
      <c r="QV18" s="6"/>
      <c r="QW18" s="6"/>
      <c r="QX18" s="6"/>
      <c r="QY18" s="6"/>
      <c r="QZ18" s="6"/>
      <c r="RA18" s="6"/>
      <c r="RB18" s="6"/>
      <c r="RC18" s="6"/>
      <c r="RD18" s="6"/>
      <c r="RE18" s="6"/>
      <c r="RF18" s="6"/>
      <c r="RG18" s="6"/>
      <c r="RH18" s="6"/>
      <c r="RI18" s="6"/>
      <c r="RJ18" s="6"/>
      <c r="RK18" s="6"/>
      <c r="RL18" s="6"/>
      <c r="RM18" s="6"/>
      <c r="RN18" s="6"/>
      <c r="RO18" s="6"/>
      <c r="RP18" s="6"/>
      <c r="RQ18" s="6"/>
      <c r="RR18" s="6"/>
      <c r="RS18" s="6"/>
      <c r="RT18" s="6"/>
      <c r="RU18" s="6"/>
      <c r="RV18" s="6"/>
      <c r="RW18" s="6"/>
      <c r="RX18" s="6"/>
      <c r="RY18" s="6"/>
      <c r="RZ18" s="6"/>
      <c r="SA18" s="6"/>
      <c r="SB18" s="6"/>
      <c r="SC18" s="6"/>
      <c r="SD18" s="6"/>
      <c r="SE18" s="6"/>
      <c r="SF18" s="6"/>
      <c r="SG18" s="6"/>
      <c r="SH18" s="6"/>
      <c r="SI18" s="6"/>
      <c r="SJ18" s="6"/>
      <c r="SK18" s="6"/>
      <c r="SL18" s="6"/>
      <c r="SM18" s="6"/>
      <c r="SN18" s="6"/>
      <c r="SO18" s="6"/>
      <c r="SP18" s="6"/>
      <c r="SQ18" s="6"/>
      <c r="SR18" s="6"/>
      <c r="SS18" s="6"/>
      <c r="ST18" s="6"/>
      <c r="SU18" s="6"/>
      <c r="SV18" s="6"/>
      <c r="SW18" s="6"/>
      <c r="SX18" s="6"/>
      <c r="SY18" s="6"/>
      <c r="SZ18" s="6"/>
      <c r="TA18" s="6"/>
      <c r="TB18" s="6"/>
      <c r="TC18" s="6"/>
      <c r="TD18" s="6"/>
      <c r="TE18" s="6"/>
      <c r="TF18" s="6"/>
      <c r="TG18" s="6"/>
      <c r="TH18" s="6"/>
      <c r="TI18" s="6"/>
      <c r="TJ18" s="6"/>
      <c r="TK18" s="6"/>
      <c r="TL18" s="6"/>
      <c r="TM18" s="6"/>
      <c r="TN18" s="6"/>
      <c r="TO18" s="6"/>
      <c r="TP18" s="6"/>
      <c r="TQ18" s="6"/>
      <c r="TR18" s="6"/>
      <c r="TS18" s="6"/>
      <c r="TT18" s="6"/>
      <c r="TU18" s="6"/>
      <c r="TV18" s="6"/>
      <c r="TW18" s="6"/>
      <c r="TX18" s="6"/>
      <c r="TY18" s="6"/>
      <c r="TZ18" s="6"/>
      <c r="UA18" s="6"/>
      <c r="UB18" s="6"/>
      <c r="UC18" s="6"/>
      <c r="UD18" s="6"/>
      <c r="UE18" s="6"/>
      <c r="UF18" s="6"/>
      <c r="UG18" s="6"/>
      <c r="UH18" s="6"/>
      <c r="UI18" s="6"/>
      <c r="UJ18" s="6"/>
      <c r="UK18" s="6"/>
      <c r="UL18" s="6"/>
      <c r="UM18" s="6"/>
      <c r="UN18" s="6"/>
      <c r="UO18" s="6"/>
      <c r="UP18" s="6"/>
      <c r="UQ18" s="6"/>
      <c r="UR18" s="6"/>
      <c r="US18" s="6"/>
      <c r="UT18" s="6"/>
      <c r="UU18" s="6"/>
      <c r="UV18" s="6"/>
      <c r="UW18" s="6"/>
      <c r="UX18" s="6"/>
      <c r="UY18" s="6"/>
      <c r="UZ18" s="6"/>
      <c r="VA18" s="6"/>
      <c r="VB18" s="6"/>
      <c r="VC18" s="6"/>
      <c r="VD18" s="6"/>
      <c r="VE18" s="6"/>
      <c r="VF18" s="6"/>
      <c r="VG18" s="6"/>
      <c r="VH18" s="6"/>
      <c r="VI18" s="6"/>
      <c r="VJ18" s="6"/>
      <c r="VK18" s="6"/>
      <c r="VL18" s="6"/>
      <c r="VM18" s="6"/>
      <c r="VN18" s="6"/>
      <c r="VO18" s="6"/>
      <c r="VP18" s="6"/>
      <c r="VQ18" s="6"/>
      <c r="VR18" s="6"/>
      <c r="VS18" s="6"/>
      <c r="VT18" s="6"/>
      <c r="VU18" s="6"/>
      <c r="VV18" s="6"/>
      <c r="VW18" s="6"/>
      <c r="VX18" s="6"/>
      <c r="VY18" s="6"/>
      <c r="VZ18" s="6"/>
      <c r="WA18" s="6"/>
      <c r="WB18" s="6"/>
      <c r="WC18" s="6"/>
      <c r="WD18" s="6"/>
      <c r="WE18" s="6"/>
      <c r="WF18" s="6"/>
      <c r="WG18" s="6"/>
      <c r="WH18" s="6"/>
      <c r="WI18" s="6"/>
      <c r="WJ18" s="6"/>
      <c r="WK18" s="6"/>
      <c r="WL18" s="6"/>
      <c r="WM18" s="6"/>
      <c r="WN18" s="6"/>
      <c r="WO18" s="6"/>
      <c r="WP18" s="6"/>
      <c r="WQ18" s="6"/>
      <c r="WR18" s="6"/>
      <c r="WS18" s="6"/>
      <c r="WT18" s="6"/>
      <c r="WU18" s="6"/>
      <c r="WV18" s="6"/>
      <c r="WW18" s="6"/>
      <c r="WX18" s="6"/>
      <c r="WY18" s="6"/>
      <c r="WZ18" s="6"/>
      <c r="XA18" s="6"/>
      <c r="XB18" s="6"/>
      <c r="XC18" s="6"/>
      <c r="XD18" s="6"/>
      <c r="XE18" s="6"/>
      <c r="XF18" s="6"/>
      <c r="XG18" s="6"/>
      <c r="XH18" s="6"/>
      <c r="XI18" s="6"/>
      <c r="XJ18" s="6"/>
      <c r="XK18" s="6"/>
      <c r="XL18" s="6"/>
      <c r="XM18" s="6"/>
      <c r="XN18" s="6"/>
      <c r="XO18" s="6"/>
      <c r="XP18" s="6"/>
      <c r="XQ18" s="6"/>
      <c r="XR18" s="6"/>
      <c r="XS18" s="6"/>
      <c r="XT18" s="6"/>
      <c r="XU18" s="6"/>
      <c r="XV18" s="6"/>
      <c r="XW18" s="6"/>
      <c r="XX18" s="6"/>
      <c r="XY18" s="6"/>
      <c r="XZ18" s="6"/>
      <c r="YA18" s="6"/>
      <c r="YB18" s="6"/>
      <c r="YC18" s="6"/>
      <c r="YD18" s="6"/>
      <c r="YE18" s="6"/>
      <c r="YF18" s="6"/>
      <c r="YG18" s="6"/>
      <c r="YH18" s="6"/>
      <c r="YI18" s="6"/>
      <c r="YJ18" s="6"/>
      <c r="YK18" s="6"/>
      <c r="YL18" s="6"/>
      <c r="YM18" s="6"/>
      <c r="YN18" s="6"/>
      <c r="YO18" s="6"/>
      <c r="YP18" s="6"/>
      <c r="YQ18" s="6"/>
      <c r="YR18" s="6"/>
      <c r="YS18" s="6"/>
      <c r="YT18" s="6"/>
      <c r="YU18" s="6"/>
      <c r="YV18" s="6"/>
      <c r="YW18" s="6"/>
      <c r="YX18" s="6"/>
      <c r="YY18" s="6"/>
      <c r="YZ18" s="6"/>
      <c r="ZA18" s="6"/>
      <c r="ZB18" s="6"/>
      <c r="ZC18" s="6"/>
      <c r="ZD18" s="6"/>
      <c r="ZE18" s="6"/>
      <c r="ZF18" s="6"/>
      <c r="ZG18" s="6"/>
      <c r="ZH18" s="6"/>
      <c r="ZI18" s="6"/>
      <c r="ZJ18" s="6"/>
      <c r="ZK18" s="6"/>
      <c r="ZL18" s="6"/>
      <c r="ZM18" s="6"/>
      <c r="ZN18" s="6"/>
      <c r="ZO18" s="6"/>
      <c r="ZP18" s="6"/>
      <c r="ZQ18" s="6"/>
      <c r="ZR18" s="6"/>
      <c r="ZS18" s="6"/>
      <c r="ZT18" s="6"/>
      <c r="ZU18" s="6"/>
      <c r="ZV18" s="6"/>
      <c r="ZW18" s="6"/>
      <c r="ZX18" s="6"/>
      <c r="ZY18" s="6"/>
      <c r="ZZ18" s="6"/>
      <c r="AAA18" s="6"/>
      <c r="AAB18" s="6"/>
      <c r="AAC18" s="6"/>
      <c r="AAD18" s="6"/>
      <c r="AAE18" s="6"/>
      <c r="AAF18" s="6"/>
      <c r="AAG18" s="6"/>
      <c r="AAH18" s="6"/>
      <c r="AAI18" s="6"/>
      <c r="AAJ18" s="6"/>
      <c r="AAK18" s="6"/>
      <c r="AAL18" s="6"/>
      <c r="AAM18" s="6"/>
      <c r="AAN18" s="6"/>
      <c r="AAO18" s="6"/>
      <c r="AAP18" s="6"/>
      <c r="AAQ18" s="6"/>
      <c r="AAR18" s="6"/>
      <c r="AAS18" s="6"/>
      <c r="AAT18" s="6"/>
      <c r="AAU18" s="6"/>
      <c r="AAV18" s="6"/>
      <c r="AAW18" s="6"/>
      <c r="AAX18" s="6"/>
      <c r="AAY18" s="6"/>
      <c r="AAZ18" s="6"/>
      <c r="ABA18" s="6"/>
      <c r="ABB18" s="6"/>
      <c r="ABC18" s="6"/>
      <c r="ABD18" s="6"/>
      <c r="ABE18" s="6"/>
      <c r="ABF18" s="6"/>
      <c r="ABG18" s="6"/>
      <c r="ABH18" s="6"/>
      <c r="ABI18" s="6"/>
      <c r="ABJ18" s="6"/>
      <c r="ABK18" s="6"/>
      <c r="ABL18" s="6"/>
      <c r="ABM18" s="6"/>
      <c r="ABN18" s="6"/>
      <c r="ABO18" s="6"/>
      <c r="ABP18" s="6"/>
      <c r="ABQ18" s="6"/>
      <c r="ABR18" s="6"/>
      <c r="ABS18" s="6"/>
      <c r="ABT18" s="6"/>
      <c r="ABU18" s="6"/>
      <c r="ABV18" s="6"/>
      <c r="ABW18" s="6"/>
      <c r="ABX18" s="6"/>
      <c r="ABY18" s="6"/>
      <c r="ABZ18" s="6"/>
      <c r="ACA18" s="6"/>
      <c r="ACB18" s="6"/>
      <c r="ACC18" s="6"/>
      <c r="ACD18" s="6"/>
      <c r="ACE18" s="6"/>
      <c r="ACF18" s="6"/>
      <c r="ACG18" s="6"/>
      <c r="ACH18" s="6"/>
      <c r="ACI18" s="6"/>
      <c r="ACJ18" s="6"/>
      <c r="ACK18" s="6"/>
      <c r="ACL18" s="6"/>
      <c r="ACM18" s="6"/>
      <c r="ACN18" s="6"/>
      <c r="ACO18" s="6"/>
      <c r="ACP18" s="6"/>
      <c r="ACQ18" s="6"/>
      <c r="ACR18" s="6"/>
      <c r="ACS18" s="6"/>
      <c r="ACT18" s="6"/>
      <c r="ACU18" s="6"/>
      <c r="ACV18" s="6"/>
      <c r="ACW18" s="6"/>
      <c r="ACX18" s="6"/>
      <c r="ACY18" s="6"/>
      <c r="ACZ18" s="6"/>
      <c r="ADA18" s="6"/>
      <c r="ADB18" s="6"/>
      <c r="ADC18" s="6"/>
      <c r="ADD18" s="6"/>
      <c r="ADE18" s="6"/>
      <c r="ADF18" s="6"/>
      <c r="ADG18" s="6"/>
      <c r="ADH18" s="6"/>
      <c r="ADI18" s="6"/>
      <c r="ADJ18" s="6"/>
      <c r="ADK18" s="6"/>
      <c r="ADL18" s="6"/>
      <c r="ADM18" s="6"/>
      <c r="ADN18" s="6"/>
      <c r="ADO18" s="6"/>
      <c r="ADP18" s="6"/>
      <c r="ADQ18" s="6"/>
      <c r="ADR18" s="6"/>
      <c r="ADS18" s="6"/>
      <c r="ADT18" s="6"/>
      <c r="ADU18" s="6"/>
      <c r="ADV18" s="6"/>
      <c r="ADW18" s="6"/>
      <c r="ADX18" s="6"/>
      <c r="ADY18" s="6"/>
      <c r="ADZ18" s="6"/>
      <c r="AEA18" s="6"/>
      <c r="AEB18" s="6"/>
      <c r="AEC18" s="6"/>
      <c r="AED18" s="6"/>
      <c r="AEE18" s="6"/>
      <c r="AEF18" s="6"/>
      <c r="AEG18" s="6"/>
      <c r="AEH18" s="6"/>
      <c r="AEI18" s="6"/>
      <c r="AEJ18" s="6"/>
      <c r="AEK18" s="6"/>
      <c r="AEL18" s="6"/>
      <c r="AEM18" s="6"/>
      <c r="AEN18" s="6"/>
      <c r="AEO18" s="6"/>
      <c r="AEP18" s="6"/>
      <c r="AEQ18" s="6"/>
      <c r="AER18" s="6"/>
      <c r="AES18" s="6"/>
      <c r="AET18" s="6"/>
      <c r="AEU18" s="6"/>
      <c r="AEV18" s="6"/>
      <c r="AEW18" s="6"/>
      <c r="AEX18" s="6"/>
      <c r="AEY18" s="6"/>
      <c r="AEZ18" s="6"/>
      <c r="AFA18" s="6"/>
      <c r="AFB18" s="6"/>
      <c r="AFC18" s="6"/>
      <c r="AFD18" s="6"/>
      <c r="AFE18" s="6"/>
      <c r="AFF18" s="6"/>
      <c r="AFG18" s="6"/>
      <c r="AFH18" s="6"/>
      <c r="AFI18" s="6"/>
      <c r="AFJ18" s="6"/>
      <c r="AFK18" s="6"/>
      <c r="AFL18" s="6"/>
      <c r="AFM18" s="6"/>
      <c r="AFN18" s="6"/>
      <c r="AFO18" s="6"/>
      <c r="AFP18" s="6"/>
      <c r="AFQ18" s="6"/>
      <c r="AFR18" s="6"/>
      <c r="AFS18" s="6"/>
      <c r="AFT18" s="6"/>
      <c r="AFU18" s="6"/>
      <c r="AFV18" s="6"/>
      <c r="AFW18" s="6"/>
      <c r="AFX18" s="6"/>
      <c r="AFY18" s="6"/>
      <c r="AFZ18" s="6"/>
      <c r="AGA18" s="6"/>
      <c r="AGB18" s="6"/>
      <c r="AGC18" s="6"/>
      <c r="AGD18" s="6"/>
      <c r="AGE18" s="6"/>
      <c r="AGF18" s="6"/>
      <c r="AGG18" s="6"/>
      <c r="AGH18" s="6"/>
      <c r="AGI18" s="6"/>
      <c r="AGJ18" s="6"/>
      <c r="AGK18" s="6"/>
      <c r="AGL18" s="6"/>
      <c r="AGM18" s="6"/>
      <c r="AGN18" s="6"/>
      <c r="AGO18" s="6"/>
      <c r="AGP18" s="6"/>
      <c r="AGQ18" s="6"/>
      <c r="AGR18" s="6"/>
      <c r="AGS18" s="6"/>
      <c r="AGT18" s="6"/>
      <c r="AGU18" s="6"/>
      <c r="AGV18" s="6"/>
      <c r="AGW18" s="6"/>
      <c r="AGX18" s="6"/>
      <c r="AGY18" s="6"/>
      <c r="AGZ18" s="6"/>
      <c r="AHA18" s="6"/>
      <c r="AHB18" s="6"/>
      <c r="AHC18" s="6"/>
      <c r="AHD18" s="6"/>
      <c r="AHE18" s="6"/>
      <c r="AHF18" s="6"/>
      <c r="AHG18" s="6"/>
      <c r="AHH18" s="6"/>
      <c r="AHI18" s="6"/>
      <c r="AHJ18" s="6"/>
      <c r="AHK18" s="6"/>
      <c r="AHL18" s="6"/>
      <c r="AHM18" s="6"/>
      <c r="AHN18" s="6"/>
      <c r="AHO18" s="6"/>
      <c r="AHP18" s="6"/>
      <c r="AHQ18" s="6"/>
      <c r="AHR18" s="6"/>
      <c r="AHS18" s="6"/>
      <c r="AHT18" s="6"/>
      <c r="AHU18" s="6"/>
      <c r="AHV18" s="6"/>
      <c r="AHW18" s="6"/>
      <c r="AHX18" s="6"/>
      <c r="AHY18" s="6"/>
      <c r="AHZ18" s="6"/>
      <c r="AIA18" s="6"/>
      <c r="AIB18" s="6"/>
      <c r="AIC18" s="6"/>
      <c r="AID18" s="6"/>
      <c r="AIE18" s="6"/>
      <c r="AIF18" s="6"/>
      <c r="AIG18" s="6"/>
      <c r="AIH18" s="6"/>
      <c r="AII18" s="6"/>
      <c r="AIJ18" s="6"/>
      <c r="AIK18" s="6"/>
      <c r="AIL18" s="6"/>
      <c r="AIM18" s="6"/>
      <c r="AIN18" s="6"/>
      <c r="AIO18" s="6"/>
      <c r="AIP18" s="6"/>
      <c r="AIQ18" s="6"/>
      <c r="AIR18" s="6"/>
      <c r="AIS18" s="6"/>
      <c r="AIT18" s="6"/>
      <c r="AIU18" s="6"/>
      <c r="AIV18" s="6"/>
      <c r="AIW18" s="6"/>
      <c r="AIX18" s="6"/>
      <c r="AIY18" s="6"/>
      <c r="AIZ18" s="6"/>
      <c r="AJA18" s="6"/>
      <c r="AJB18" s="6"/>
      <c r="AJC18" s="6"/>
      <c r="AJD18" s="6"/>
      <c r="AJE18" s="6"/>
      <c r="AJF18" s="6"/>
      <c r="AJG18" s="6"/>
      <c r="AJH18" s="6"/>
      <c r="AJI18" s="6"/>
      <c r="AJJ18" s="6"/>
      <c r="AJK18" s="6"/>
      <c r="AJL18" s="6"/>
      <c r="AJM18" s="6"/>
      <c r="AJN18" s="6"/>
      <c r="AJO18" s="6"/>
      <c r="AJP18" s="6"/>
      <c r="AJQ18" s="6"/>
      <c r="AJR18" s="6"/>
      <c r="AJS18" s="6"/>
      <c r="AJT18" s="6"/>
      <c r="AJU18" s="6"/>
      <c r="AJV18" s="6"/>
      <c r="AJW18" s="6"/>
      <c r="AJX18" s="6"/>
      <c r="AJY18" s="6"/>
      <c r="AJZ18" s="6"/>
      <c r="AKA18" s="6"/>
      <c r="AKB18" s="6"/>
      <c r="AKC18" s="6"/>
      <c r="AKD18" s="6"/>
      <c r="AKE18" s="6"/>
      <c r="AKF18" s="6"/>
      <c r="AKG18" s="6"/>
      <c r="AKH18" s="6"/>
      <c r="AKI18" s="6"/>
      <c r="AKJ18" s="6"/>
      <c r="AKK18" s="6"/>
      <c r="AKL18" s="6"/>
      <c r="AKM18" s="6"/>
      <c r="AKN18" s="6"/>
      <c r="AKO18" s="6"/>
      <c r="AKP18" s="6"/>
      <c r="AKQ18" s="6"/>
      <c r="AKR18" s="6"/>
      <c r="AKS18" s="6"/>
      <c r="AKT18" s="6"/>
      <c r="AKU18" s="6"/>
      <c r="AKV18" s="6"/>
      <c r="AKW18" s="6"/>
      <c r="AKX18" s="6"/>
      <c r="AKY18" s="6"/>
      <c r="AKZ18" s="6"/>
      <c r="ALA18" s="6"/>
      <c r="ALB18" s="6"/>
      <c r="ALC18" s="6"/>
      <c r="ALD18" s="6"/>
      <c r="ALE18" s="6"/>
      <c r="ALF18" s="6"/>
      <c r="ALG18" s="6"/>
      <c r="ALH18" s="6"/>
      <c r="ALI18" s="6"/>
      <c r="ALJ18" s="6"/>
      <c r="ALK18" s="6"/>
      <c r="ALL18" s="6"/>
      <c r="ALM18" s="6"/>
      <c r="ALN18" s="6"/>
      <c r="ALO18" s="6"/>
      <c r="ALP18" s="6"/>
      <c r="ALQ18" s="6"/>
      <c r="ALR18" s="6"/>
      <c r="ALS18" s="6"/>
      <c r="ALT18" s="6"/>
      <c r="ALU18" s="6"/>
      <c r="ALV18" s="6"/>
      <c r="ALW18" s="6"/>
      <c r="ALX18" s="6"/>
      <c r="ALY18" s="6"/>
      <c r="ALZ18" s="6"/>
      <c r="AMA18" s="6"/>
      <c r="AMB18" s="6"/>
      <c r="AMC18" s="6"/>
      <c r="AMD18" s="6"/>
      <c r="AME18" s="6"/>
      <c r="AMF18" s="6"/>
      <c r="AMG18" s="6"/>
      <c r="AMH18" s="6"/>
      <c r="AMI18" s="6"/>
      <c r="AMJ18" s="6"/>
      <c r="AMK18" s="6"/>
    </row>
    <row r="19" spans="1:1025" s="5" customFormat="1">
      <c r="A19" s="63"/>
      <c r="B19" s="64"/>
      <c r="C19" s="56"/>
      <c r="D19" s="46"/>
      <c r="E19" s="56"/>
      <c r="F19" s="56"/>
      <c r="G19" s="65"/>
      <c r="H19" s="46"/>
      <c r="I19" s="46"/>
      <c r="J19" s="66"/>
      <c r="K19" s="56"/>
      <c r="L19" s="56"/>
      <c r="M19" s="67"/>
      <c r="N19" s="68"/>
      <c r="O19" s="64">
        <v>24000</v>
      </c>
      <c r="P19" s="4">
        <f>O19+O18</f>
        <v>25620</v>
      </c>
      <c r="Q19" s="12"/>
      <c r="R19" s="14"/>
      <c r="S19" s="23"/>
      <c r="T19" s="26"/>
      <c r="U19" s="3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6"/>
      <c r="XT19" s="6"/>
      <c r="XU19" s="6"/>
      <c r="XV19" s="6"/>
      <c r="XW19" s="6"/>
      <c r="XX19" s="6"/>
      <c r="XY19" s="6"/>
      <c r="XZ19" s="6"/>
      <c r="YA19" s="6"/>
      <c r="YB19" s="6"/>
      <c r="YC19" s="6"/>
      <c r="YD19" s="6"/>
      <c r="YE19" s="6"/>
      <c r="YF19" s="6"/>
      <c r="YG19" s="6"/>
      <c r="YH19" s="6"/>
      <c r="YI19" s="6"/>
      <c r="YJ19" s="6"/>
      <c r="YK19" s="6"/>
      <c r="YL19" s="6"/>
      <c r="YM19" s="6"/>
      <c r="YN19" s="6"/>
      <c r="YO19" s="6"/>
      <c r="YP19" s="6"/>
      <c r="YQ19" s="6"/>
      <c r="YR19" s="6"/>
      <c r="YS19" s="6"/>
      <c r="YT19" s="6"/>
      <c r="YU19" s="6"/>
      <c r="YV19" s="6"/>
      <c r="YW19" s="6"/>
      <c r="YX19" s="6"/>
      <c r="YY19" s="6"/>
      <c r="YZ19" s="6"/>
      <c r="ZA19" s="6"/>
      <c r="ZB19" s="6"/>
      <c r="ZC19" s="6"/>
      <c r="ZD19" s="6"/>
      <c r="ZE19" s="6"/>
      <c r="ZF19" s="6"/>
      <c r="ZG19" s="6"/>
      <c r="ZH19" s="6"/>
      <c r="ZI19" s="6"/>
      <c r="ZJ19" s="6"/>
      <c r="ZK19" s="6"/>
      <c r="ZL19" s="6"/>
      <c r="ZM19" s="6"/>
      <c r="ZN19" s="6"/>
      <c r="ZO19" s="6"/>
      <c r="ZP19" s="6"/>
      <c r="ZQ19" s="6"/>
      <c r="ZR19" s="6"/>
      <c r="ZS19" s="6"/>
      <c r="ZT19" s="6"/>
      <c r="ZU19" s="6"/>
      <c r="ZV19" s="6"/>
      <c r="ZW19" s="6"/>
      <c r="ZX19" s="6"/>
      <c r="ZY19" s="6"/>
      <c r="ZZ19" s="6"/>
      <c r="AAA19" s="6"/>
      <c r="AAB19" s="6"/>
      <c r="AAC19" s="6"/>
      <c r="AAD19" s="6"/>
      <c r="AAE19" s="6"/>
      <c r="AAF19" s="6"/>
      <c r="AAG19" s="6"/>
      <c r="AAH19" s="6"/>
      <c r="AAI19" s="6"/>
      <c r="AAJ19" s="6"/>
      <c r="AAK19" s="6"/>
      <c r="AAL19" s="6"/>
      <c r="AAM19" s="6"/>
      <c r="AAN19" s="6"/>
      <c r="AAO19" s="6"/>
      <c r="AAP19" s="6"/>
      <c r="AAQ19" s="6"/>
      <c r="AAR19" s="6"/>
      <c r="AAS19" s="6"/>
      <c r="AAT19" s="6"/>
      <c r="AAU19" s="6"/>
      <c r="AAV19" s="6"/>
      <c r="AAW19" s="6"/>
      <c r="AAX19" s="6"/>
      <c r="AAY19" s="6"/>
      <c r="AAZ19" s="6"/>
      <c r="ABA19" s="6"/>
      <c r="ABB19" s="6"/>
      <c r="ABC19" s="6"/>
      <c r="ABD19" s="6"/>
      <c r="ABE19" s="6"/>
      <c r="ABF19" s="6"/>
      <c r="ABG19" s="6"/>
      <c r="ABH19" s="6"/>
      <c r="ABI19" s="6"/>
      <c r="ABJ19" s="6"/>
      <c r="ABK19" s="6"/>
      <c r="ABL19" s="6"/>
      <c r="ABM19" s="6"/>
      <c r="ABN19" s="6"/>
      <c r="ABO19" s="6"/>
      <c r="ABP19" s="6"/>
      <c r="ABQ19" s="6"/>
      <c r="ABR19" s="6"/>
      <c r="ABS19" s="6"/>
      <c r="ABT19" s="6"/>
      <c r="ABU19" s="6"/>
      <c r="ABV19" s="6"/>
      <c r="ABW19" s="6"/>
      <c r="ABX19" s="6"/>
      <c r="ABY19" s="6"/>
      <c r="ABZ19" s="6"/>
      <c r="ACA19" s="6"/>
      <c r="ACB19" s="6"/>
      <c r="ACC19" s="6"/>
      <c r="ACD19" s="6"/>
      <c r="ACE19" s="6"/>
      <c r="ACF19" s="6"/>
      <c r="ACG19" s="6"/>
      <c r="ACH19" s="6"/>
      <c r="ACI19" s="6"/>
      <c r="ACJ19" s="6"/>
      <c r="ACK19" s="6"/>
      <c r="ACL19" s="6"/>
      <c r="ACM19" s="6"/>
      <c r="ACN19" s="6"/>
      <c r="ACO19" s="6"/>
      <c r="ACP19" s="6"/>
      <c r="ACQ19" s="6"/>
      <c r="ACR19" s="6"/>
      <c r="ACS19" s="6"/>
      <c r="ACT19" s="6"/>
      <c r="ACU19" s="6"/>
      <c r="ACV19" s="6"/>
      <c r="ACW19" s="6"/>
      <c r="ACX19" s="6"/>
      <c r="ACY19" s="6"/>
      <c r="ACZ19" s="6"/>
      <c r="ADA19" s="6"/>
      <c r="ADB19" s="6"/>
      <c r="ADC19" s="6"/>
      <c r="ADD19" s="6"/>
      <c r="ADE19" s="6"/>
      <c r="ADF19" s="6"/>
      <c r="ADG19" s="6"/>
      <c r="ADH19" s="6"/>
      <c r="ADI19" s="6"/>
      <c r="ADJ19" s="6"/>
      <c r="ADK19" s="6"/>
      <c r="ADL19" s="6"/>
      <c r="ADM19" s="6"/>
      <c r="ADN19" s="6"/>
      <c r="ADO19" s="6"/>
      <c r="ADP19" s="6"/>
      <c r="ADQ19" s="6"/>
      <c r="ADR19" s="6"/>
      <c r="ADS19" s="6"/>
      <c r="ADT19" s="6"/>
      <c r="ADU19" s="6"/>
      <c r="ADV19" s="6"/>
      <c r="ADW19" s="6"/>
      <c r="ADX19" s="6"/>
      <c r="ADY19" s="6"/>
      <c r="ADZ19" s="6"/>
      <c r="AEA19" s="6"/>
      <c r="AEB19" s="6"/>
      <c r="AEC19" s="6"/>
      <c r="AED19" s="6"/>
      <c r="AEE19" s="6"/>
      <c r="AEF19" s="6"/>
      <c r="AEG19" s="6"/>
      <c r="AEH19" s="6"/>
      <c r="AEI19" s="6"/>
      <c r="AEJ19" s="6"/>
      <c r="AEK19" s="6"/>
      <c r="AEL19" s="6"/>
      <c r="AEM19" s="6"/>
      <c r="AEN19" s="6"/>
      <c r="AEO19" s="6"/>
      <c r="AEP19" s="6"/>
      <c r="AEQ19" s="6"/>
      <c r="AER19" s="6"/>
      <c r="AES19" s="6"/>
      <c r="AET19" s="6"/>
      <c r="AEU19" s="6"/>
      <c r="AEV19" s="6"/>
      <c r="AEW19" s="6"/>
      <c r="AEX19" s="6"/>
      <c r="AEY19" s="6"/>
      <c r="AEZ19" s="6"/>
      <c r="AFA19" s="6"/>
      <c r="AFB19" s="6"/>
      <c r="AFC19" s="6"/>
      <c r="AFD19" s="6"/>
      <c r="AFE19" s="6"/>
      <c r="AFF19" s="6"/>
      <c r="AFG19" s="6"/>
      <c r="AFH19" s="6"/>
      <c r="AFI19" s="6"/>
      <c r="AFJ19" s="6"/>
      <c r="AFK19" s="6"/>
      <c r="AFL19" s="6"/>
      <c r="AFM19" s="6"/>
      <c r="AFN19" s="6"/>
      <c r="AFO19" s="6"/>
      <c r="AFP19" s="6"/>
      <c r="AFQ19" s="6"/>
      <c r="AFR19" s="6"/>
      <c r="AFS19" s="6"/>
      <c r="AFT19" s="6"/>
      <c r="AFU19" s="6"/>
      <c r="AFV19" s="6"/>
      <c r="AFW19" s="6"/>
      <c r="AFX19" s="6"/>
      <c r="AFY19" s="6"/>
      <c r="AFZ19" s="6"/>
      <c r="AGA19" s="6"/>
      <c r="AGB19" s="6"/>
      <c r="AGC19" s="6"/>
      <c r="AGD19" s="6"/>
      <c r="AGE19" s="6"/>
      <c r="AGF19" s="6"/>
      <c r="AGG19" s="6"/>
      <c r="AGH19" s="6"/>
      <c r="AGI19" s="6"/>
      <c r="AGJ19" s="6"/>
      <c r="AGK19" s="6"/>
      <c r="AGL19" s="6"/>
      <c r="AGM19" s="6"/>
      <c r="AGN19" s="6"/>
      <c r="AGO19" s="6"/>
      <c r="AGP19" s="6"/>
      <c r="AGQ19" s="6"/>
      <c r="AGR19" s="6"/>
      <c r="AGS19" s="6"/>
      <c r="AGT19" s="6"/>
      <c r="AGU19" s="6"/>
      <c r="AGV19" s="6"/>
      <c r="AGW19" s="6"/>
      <c r="AGX19" s="6"/>
      <c r="AGY19" s="6"/>
      <c r="AGZ19" s="6"/>
      <c r="AHA19" s="6"/>
      <c r="AHB19" s="6"/>
      <c r="AHC19" s="6"/>
      <c r="AHD19" s="6"/>
      <c r="AHE19" s="6"/>
      <c r="AHF19" s="6"/>
      <c r="AHG19" s="6"/>
      <c r="AHH19" s="6"/>
      <c r="AHI19" s="6"/>
      <c r="AHJ19" s="6"/>
      <c r="AHK19" s="6"/>
      <c r="AHL19" s="6"/>
      <c r="AHM19" s="6"/>
      <c r="AHN19" s="6"/>
      <c r="AHO19" s="6"/>
      <c r="AHP19" s="6"/>
      <c r="AHQ19" s="6"/>
      <c r="AHR19" s="6"/>
      <c r="AHS19" s="6"/>
      <c r="AHT19" s="6"/>
      <c r="AHU19" s="6"/>
      <c r="AHV19" s="6"/>
      <c r="AHW19" s="6"/>
      <c r="AHX19" s="6"/>
      <c r="AHY19" s="6"/>
      <c r="AHZ19" s="6"/>
      <c r="AIA19" s="6"/>
      <c r="AIB19" s="6"/>
      <c r="AIC19" s="6"/>
      <c r="AID19" s="6"/>
      <c r="AIE19" s="6"/>
      <c r="AIF19" s="6"/>
      <c r="AIG19" s="6"/>
      <c r="AIH19" s="6"/>
      <c r="AII19" s="6"/>
      <c r="AIJ19" s="6"/>
      <c r="AIK19" s="6"/>
      <c r="AIL19" s="6"/>
      <c r="AIM19" s="6"/>
      <c r="AIN19" s="6"/>
      <c r="AIO19" s="6"/>
      <c r="AIP19" s="6"/>
      <c r="AIQ19" s="6"/>
      <c r="AIR19" s="6"/>
      <c r="AIS19" s="6"/>
      <c r="AIT19" s="6"/>
      <c r="AIU19" s="6"/>
      <c r="AIV19" s="6"/>
      <c r="AIW19" s="6"/>
      <c r="AIX19" s="6"/>
      <c r="AIY19" s="6"/>
      <c r="AIZ19" s="6"/>
      <c r="AJA19" s="6"/>
      <c r="AJB19" s="6"/>
      <c r="AJC19" s="6"/>
      <c r="AJD19" s="6"/>
      <c r="AJE19" s="6"/>
      <c r="AJF19" s="6"/>
      <c r="AJG19" s="6"/>
      <c r="AJH19" s="6"/>
      <c r="AJI19" s="6"/>
      <c r="AJJ19" s="6"/>
      <c r="AJK19" s="6"/>
      <c r="AJL19" s="6"/>
      <c r="AJM19" s="6"/>
      <c r="AJN19" s="6"/>
      <c r="AJO19" s="6"/>
      <c r="AJP19" s="6"/>
      <c r="AJQ19" s="6"/>
      <c r="AJR19" s="6"/>
      <c r="AJS19" s="6"/>
      <c r="AJT19" s="6"/>
      <c r="AJU19" s="6"/>
      <c r="AJV19" s="6"/>
      <c r="AJW19" s="6"/>
      <c r="AJX19" s="6"/>
      <c r="AJY19" s="6"/>
      <c r="AJZ19" s="6"/>
      <c r="AKA19" s="6"/>
      <c r="AKB19" s="6"/>
      <c r="AKC19" s="6"/>
      <c r="AKD19" s="6"/>
      <c r="AKE19" s="6"/>
      <c r="AKF19" s="6"/>
      <c r="AKG19" s="6"/>
      <c r="AKH19" s="6"/>
      <c r="AKI19" s="6"/>
      <c r="AKJ19" s="6"/>
      <c r="AKK19" s="6"/>
      <c r="AKL19" s="6"/>
      <c r="AKM19" s="6"/>
      <c r="AKN19" s="6"/>
      <c r="AKO19" s="6"/>
      <c r="AKP19" s="6"/>
      <c r="AKQ19" s="6"/>
      <c r="AKR19" s="6"/>
      <c r="AKS19" s="6"/>
      <c r="AKT19" s="6"/>
      <c r="AKU19" s="6"/>
      <c r="AKV19" s="6"/>
      <c r="AKW19" s="6"/>
      <c r="AKX19" s="6"/>
      <c r="AKY19" s="6"/>
      <c r="AKZ19" s="6"/>
      <c r="ALA19" s="6"/>
      <c r="ALB19" s="6"/>
      <c r="ALC19" s="6"/>
      <c r="ALD19" s="6"/>
      <c r="ALE19" s="6"/>
      <c r="ALF19" s="6"/>
      <c r="ALG19" s="6"/>
      <c r="ALH19" s="6"/>
      <c r="ALI19" s="6"/>
      <c r="ALJ19" s="6"/>
      <c r="ALK19" s="6"/>
      <c r="ALL19" s="6"/>
      <c r="ALM19" s="6"/>
      <c r="ALN19" s="6"/>
      <c r="ALO19" s="6"/>
      <c r="ALP19" s="6"/>
      <c r="ALQ19" s="6"/>
      <c r="ALR19" s="6"/>
      <c r="ALS19" s="6"/>
      <c r="ALT19" s="6"/>
      <c r="ALU19" s="6"/>
      <c r="ALV19" s="6"/>
      <c r="ALW19" s="6"/>
      <c r="ALX19" s="6"/>
      <c r="ALY19" s="6"/>
      <c r="ALZ19" s="6"/>
      <c r="AMA19" s="6"/>
      <c r="AMB19" s="6"/>
      <c r="AMC19" s="6"/>
      <c r="AMD19" s="6"/>
      <c r="AME19" s="6"/>
      <c r="AMF19" s="6"/>
      <c r="AMG19" s="6"/>
      <c r="AMH19" s="6"/>
      <c r="AMI19" s="6"/>
      <c r="AMJ19" s="6"/>
      <c r="AMK19" s="6"/>
    </row>
    <row r="20" spans="1:1025">
      <c r="A20" s="111" t="s">
        <v>80</v>
      </c>
      <c r="B20" s="111"/>
      <c r="C20" s="111"/>
      <c r="D20" s="111"/>
      <c r="E20" s="111"/>
      <c r="F20" s="111"/>
      <c r="G20" s="111"/>
      <c r="H20" s="111"/>
      <c r="I20" s="111"/>
      <c r="J20" s="111"/>
      <c r="K20" s="111"/>
      <c r="L20" s="111"/>
      <c r="M20" s="111"/>
      <c r="N20" s="111"/>
      <c r="O20" s="64"/>
      <c r="P20" s="15"/>
      <c r="Q20" s="96"/>
      <c r="R20" s="14"/>
      <c r="S20" s="23"/>
      <c r="T20" s="26"/>
      <c r="U20" s="36"/>
    </row>
    <row r="21" spans="1:1025" s="5" customFormat="1">
      <c r="A21" s="63" t="s">
        <v>91</v>
      </c>
      <c r="B21" s="64">
        <v>1.4999999999999999E-2</v>
      </c>
      <c r="C21" s="56">
        <v>6000</v>
      </c>
      <c r="D21" s="46">
        <f>C21*1.1</f>
        <v>6600.0000000000009</v>
      </c>
      <c r="E21" s="56">
        <f>(C21/(220*SQRT(3)*0.92))</f>
        <v>17.115126557004718</v>
      </c>
      <c r="F21" s="56">
        <f t="shared" ref="F21:F34" si="0">E21*1.1</f>
        <v>18.826639212705192</v>
      </c>
      <c r="G21" s="65">
        <f>B21*F21</f>
        <v>0.28239958819057787</v>
      </c>
      <c r="H21" s="46">
        <v>10</v>
      </c>
      <c r="I21" s="46">
        <v>3.17</v>
      </c>
      <c r="J21" s="66">
        <f>B21*3000</f>
        <v>45</v>
      </c>
      <c r="K21" s="56">
        <v>220</v>
      </c>
      <c r="L21" s="56">
        <f>B21*3000</f>
        <v>45</v>
      </c>
      <c r="M21" s="67">
        <f>(G21*I21*100)/K21</f>
        <v>0.40691213389278724</v>
      </c>
      <c r="N21" s="68">
        <f>M21+$N$18</f>
        <v>0.5121530470918092</v>
      </c>
      <c r="O21" s="64">
        <f>B21*3000</f>
        <v>45</v>
      </c>
      <c r="P21" s="15">
        <f>(O21+O22+O26+O30+O34)*1.1</f>
        <v>287.10000000000002</v>
      </c>
      <c r="Q21" s="96"/>
      <c r="R21" s="14"/>
      <c r="S21" s="23"/>
      <c r="T21" s="26"/>
      <c r="U21" s="3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  <c r="IW21" s="6"/>
      <c r="IX21" s="6"/>
      <c r="IY21" s="6"/>
      <c r="IZ21" s="6"/>
      <c r="JA21" s="6"/>
      <c r="JB21" s="6"/>
      <c r="JC21" s="6"/>
      <c r="JD21" s="6"/>
      <c r="JE21" s="6"/>
      <c r="JF21" s="6"/>
      <c r="JG21" s="6"/>
      <c r="JH21" s="6"/>
      <c r="JI21" s="6"/>
      <c r="JJ21" s="6"/>
      <c r="JK21" s="6"/>
      <c r="JL21" s="6"/>
      <c r="JM21" s="6"/>
      <c r="JN21" s="6"/>
      <c r="JO21" s="6"/>
      <c r="JP21" s="6"/>
      <c r="JQ21" s="6"/>
      <c r="JR21" s="6"/>
      <c r="JS21" s="6"/>
      <c r="JT21" s="6"/>
      <c r="JU21" s="6"/>
      <c r="JV21" s="6"/>
      <c r="JW21" s="6"/>
      <c r="JX21" s="6"/>
      <c r="JY21" s="6"/>
      <c r="JZ21" s="6"/>
      <c r="KA21" s="6"/>
      <c r="KB21" s="6"/>
      <c r="KC21" s="6"/>
      <c r="KD21" s="6"/>
      <c r="KE21" s="6"/>
      <c r="KF21" s="6"/>
      <c r="KG21" s="6"/>
      <c r="KH21" s="6"/>
      <c r="KI21" s="6"/>
      <c r="KJ21" s="6"/>
      <c r="KK21" s="6"/>
      <c r="KL21" s="6"/>
      <c r="KM21" s="6"/>
      <c r="KN21" s="6"/>
      <c r="KO21" s="6"/>
      <c r="KP21" s="6"/>
      <c r="KQ21" s="6"/>
      <c r="KR21" s="6"/>
      <c r="KS21" s="6"/>
      <c r="KT21" s="6"/>
      <c r="KU21" s="6"/>
      <c r="KV21" s="6"/>
      <c r="KW21" s="6"/>
      <c r="KX21" s="6"/>
      <c r="KY21" s="6"/>
      <c r="KZ21" s="6"/>
      <c r="LA21" s="6"/>
      <c r="LB21" s="6"/>
      <c r="LC21" s="6"/>
      <c r="LD21" s="6"/>
      <c r="LE21" s="6"/>
      <c r="LF21" s="6"/>
      <c r="LG21" s="6"/>
      <c r="LH21" s="6"/>
      <c r="LI21" s="6"/>
      <c r="LJ21" s="6"/>
      <c r="LK21" s="6"/>
      <c r="LL21" s="6"/>
      <c r="LM21" s="6"/>
      <c r="LN21" s="6"/>
      <c r="LO21" s="6"/>
      <c r="LP21" s="6"/>
      <c r="LQ21" s="6"/>
      <c r="LR21" s="6"/>
      <c r="LS21" s="6"/>
      <c r="LT21" s="6"/>
      <c r="LU21" s="6"/>
      <c r="LV21" s="6"/>
      <c r="LW21" s="6"/>
      <c r="LX21" s="6"/>
      <c r="LY21" s="6"/>
      <c r="LZ21" s="6"/>
      <c r="MA21" s="6"/>
      <c r="MB21" s="6"/>
      <c r="MC21" s="6"/>
      <c r="MD21" s="6"/>
      <c r="ME21" s="6"/>
      <c r="MF21" s="6"/>
      <c r="MG21" s="6"/>
      <c r="MH21" s="6"/>
      <c r="MI21" s="6"/>
      <c r="MJ21" s="6"/>
      <c r="MK21" s="6"/>
      <c r="ML21" s="6"/>
      <c r="MM21" s="6"/>
      <c r="MN21" s="6"/>
      <c r="MO21" s="6"/>
      <c r="MP21" s="6"/>
      <c r="MQ21" s="6"/>
      <c r="MR21" s="6"/>
      <c r="MS21" s="6"/>
      <c r="MT21" s="6"/>
      <c r="MU21" s="6"/>
      <c r="MV21" s="6"/>
      <c r="MW21" s="6"/>
      <c r="MX21" s="6"/>
      <c r="MY21" s="6"/>
      <c r="MZ21" s="6"/>
      <c r="NA21" s="6"/>
      <c r="NB21" s="6"/>
      <c r="NC21" s="6"/>
      <c r="ND21" s="6"/>
      <c r="NE21" s="6"/>
      <c r="NF21" s="6"/>
      <c r="NG21" s="6"/>
      <c r="NH21" s="6"/>
      <c r="NI21" s="6"/>
      <c r="NJ21" s="6"/>
      <c r="NK21" s="6"/>
      <c r="NL21" s="6"/>
      <c r="NM21" s="6"/>
      <c r="NN21" s="6"/>
      <c r="NO21" s="6"/>
      <c r="NP21" s="6"/>
      <c r="NQ21" s="6"/>
      <c r="NR21" s="6"/>
      <c r="NS21" s="6"/>
      <c r="NT21" s="6"/>
      <c r="NU21" s="6"/>
      <c r="NV21" s="6"/>
      <c r="NW21" s="6"/>
      <c r="NX21" s="6"/>
      <c r="NY21" s="6"/>
      <c r="NZ21" s="6"/>
      <c r="OA21" s="6"/>
      <c r="OB21" s="6"/>
      <c r="OC21" s="6"/>
      <c r="OD21" s="6"/>
      <c r="OE21" s="6"/>
      <c r="OF21" s="6"/>
      <c r="OG21" s="6"/>
      <c r="OH21" s="6"/>
      <c r="OI21" s="6"/>
      <c r="OJ21" s="6"/>
      <c r="OK21" s="6"/>
      <c r="OL21" s="6"/>
      <c r="OM21" s="6"/>
      <c r="ON21" s="6"/>
      <c r="OO21" s="6"/>
      <c r="OP21" s="6"/>
      <c r="OQ21" s="6"/>
      <c r="OR21" s="6"/>
      <c r="OS21" s="6"/>
      <c r="OT21" s="6"/>
      <c r="OU21" s="6"/>
      <c r="OV21" s="6"/>
      <c r="OW21" s="6"/>
      <c r="OX21" s="6"/>
      <c r="OY21" s="6"/>
      <c r="OZ21" s="6"/>
      <c r="PA21" s="6"/>
      <c r="PB21" s="6"/>
      <c r="PC21" s="6"/>
      <c r="PD21" s="6"/>
      <c r="PE21" s="6"/>
      <c r="PF21" s="6"/>
      <c r="PG21" s="6"/>
      <c r="PH21" s="6"/>
      <c r="PI21" s="6"/>
      <c r="PJ21" s="6"/>
      <c r="PK21" s="6"/>
      <c r="PL21" s="6"/>
      <c r="PM21" s="6"/>
      <c r="PN21" s="6"/>
      <c r="PO21" s="6"/>
      <c r="PP21" s="6"/>
      <c r="PQ21" s="6"/>
      <c r="PR21" s="6"/>
      <c r="PS21" s="6"/>
      <c r="PT21" s="6"/>
      <c r="PU21" s="6"/>
      <c r="PV21" s="6"/>
      <c r="PW21" s="6"/>
      <c r="PX21" s="6"/>
      <c r="PY21" s="6"/>
      <c r="PZ21" s="6"/>
      <c r="QA21" s="6"/>
      <c r="QB21" s="6"/>
      <c r="QC21" s="6"/>
      <c r="QD21" s="6"/>
      <c r="QE21" s="6"/>
      <c r="QF21" s="6"/>
      <c r="QG21" s="6"/>
      <c r="QH21" s="6"/>
      <c r="QI21" s="6"/>
      <c r="QJ21" s="6"/>
      <c r="QK21" s="6"/>
      <c r="QL21" s="6"/>
      <c r="QM21" s="6"/>
      <c r="QN21" s="6"/>
      <c r="QO21" s="6"/>
      <c r="QP21" s="6"/>
      <c r="QQ21" s="6"/>
      <c r="QR21" s="6"/>
      <c r="QS21" s="6"/>
      <c r="QT21" s="6"/>
      <c r="QU21" s="6"/>
      <c r="QV21" s="6"/>
      <c r="QW21" s="6"/>
      <c r="QX21" s="6"/>
      <c r="QY21" s="6"/>
      <c r="QZ21" s="6"/>
      <c r="RA21" s="6"/>
      <c r="RB21" s="6"/>
      <c r="RC21" s="6"/>
      <c r="RD21" s="6"/>
      <c r="RE21" s="6"/>
      <c r="RF21" s="6"/>
      <c r="RG21" s="6"/>
      <c r="RH21" s="6"/>
      <c r="RI21" s="6"/>
      <c r="RJ21" s="6"/>
      <c r="RK21" s="6"/>
      <c r="RL21" s="6"/>
      <c r="RM21" s="6"/>
      <c r="RN21" s="6"/>
      <c r="RO21" s="6"/>
      <c r="RP21" s="6"/>
      <c r="RQ21" s="6"/>
      <c r="RR21" s="6"/>
      <c r="RS21" s="6"/>
      <c r="RT21" s="6"/>
      <c r="RU21" s="6"/>
      <c r="RV21" s="6"/>
      <c r="RW21" s="6"/>
      <c r="RX21" s="6"/>
      <c r="RY21" s="6"/>
      <c r="RZ21" s="6"/>
      <c r="SA21" s="6"/>
      <c r="SB21" s="6"/>
      <c r="SC21" s="6"/>
      <c r="SD21" s="6"/>
      <c r="SE21" s="6"/>
      <c r="SF21" s="6"/>
      <c r="SG21" s="6"/>
      <c r="SH21" s="6"/>
      <c r="SI21" s="6"/>
      <c r="SJ21" s="6"/>
      <c r="SK21" s="6"/>
      <c r="SL21" s="6"/>
      <c r="SM21" s="6"/>
      <c r="SN21" s="6"/>
      <c r="SO21" s="6"/>
      <c r="SP21" s="6"/>
      <c r="SQ21" s="6"/>
      <c r="SR21" s="6"/>
      <c r="SS21" s="6"/>
      <c r="ST21" s="6"/>
      <c r="SU21" s="6"/>
      <c r="SV21" s="6"/>
      <c r="SW21" s="6"/>
      <c r="SX21" s="6"/>
      <c r="SY21" s="6"/>
      <c r="SZ21" s="6"/>
      <c r="TA21" s="6"/>
      <c r="TB21" s="6"/>
      <c r="TC21" s="6"/>
      <c r="TD21" s="6"/>
      <c r="TE21" s="6"/>
      <c r="TF21" s="6"/>
      <c r="TG21" s="6"/>
      <c r="TH21" s="6"/>
      <c r="TI21" s="6"/>
      <c r="TJ21" s="6"/>
      <c r="TK21" s="6"/>
      <c r="TL21" s="6"/>
      <c r="TM21" s="6"/>
      <c r="TN21" s="6"/>
      <c r="TO21" s="6"/>
      <c r="TP21" s="6"/>
      <c r="TQ21" s="6"/>
      <c r="TR21" s="6"/>
      <c r="TS21" s="6"/>
      <c r="TT21" s="6"/>
      <c r="TU21" s="6"/>
      <c r="TV21" s="6"/>
      <c r="TW21" s="6"/>
      <c r="TX21" s="6"/>
      <c r="TY21" s="6"/>
      <c r="TZ21" s="6"/>
      <c r="UA21" s="6"/>
      <c r="UB21" s="6"/>
      <c r="UC21" s="6"/>
      <c r="UD21" s="6"/>
      <c r="UE21" s="6"/>
      <c r="UF21" s="6"/>
      <c r="UG21" s="6"/>
      <c r="UH21" s="6"/>
      <c r="UI21" s="6"/>
      <c r="UJ21" s="6"/>
      <c r="UK21" s="6"/>
      <c r="UL21" s="6"/>
      <c r="UM21" s="6"/>
      <c r="UN21" s="6"/>
      <c r="UO21" s="6"/>
      <c r="UP21" s="6"/>
      <c r="UQ21" s="6"/>
      <c r="UR21" s="6"/>
      <c r="US21" s="6"/>
      <c r="UT21" s="6"/>
      <c r="UU21" s="6"/>
      <c r="UV21" s="6"/>
      <c r="UW21" s="6"/>
      <c r="UX21" s="6"/>
      <c r="UY21" s="6"/>
      <c r="UZ21" s="6"/>
      <c r="VA21" s="6"/>
      <c r="VB21" s="6"/>
      <c r="VC21" s="6"/>
      <c r="VD21" s="6"/>
      <c r="VE21" s="6"/>
      <c r="VF21" s="6"/>
      <c r="VG21" s="6"/>
      <c r="VH21" s="6"/>
      <c r="VI21" s="6"/>
      <c r="VJ21" s="6"/>
      <c r="VK21" s="6"/>
      <c r="VL21" s="6"/>
      <c r="VM21" s="6"/>
      <c r="VN21" s="6"/>
      <c r="VO21" s="6"/>
      <c r="VP21" s="6"/>
      <c r="VQ21" s="6"/>
      <c r="VR21" s="6"/>
      <c r="VS21" s="6"/>
      <c r="VT21" s="6"/>
      <c r="VU21" s="6"/>
      <c r="VV21" s="6"/>
      <c r="VW21" s="6"/>
      <c r="VX21" s="6"/>
      <c r="VY21" s="6"/>
      <c r="VZ21" s="6"/>
      <c r="WA21" s="6"/>
      <c r="WB21" s="6"/>
      <c r="WC21" s="6"/>
      <c r="WD21" s="6"/>
      <c r="WE21" s="6"/>
      <c r="WF21" s="6"/>
      <c r="WG21" s="6"/>
      <c r="WH21" s="6"/>
      <c r="WI21" s="6"/>
      <c r="WJ21" s="6"/>
      <c r="WK21" s="6"/>
      <c r="WL21" s="6"/>
      <c r="WM21" s="6"/>
      <c r="WN21" s="6"/>
      <c r="WO21" s="6"/>
      <c r="WP21" s="6"/>
      <c r="WQ21" s="6"/>
      <c r="WR21" s="6"/>
      <c r="WS21" s="6"/>
      <c r="WT21" s="6"/>
      <c r="WU21" s="6"/>
      <c r="WV21" s="6"/>
      <c r="WW21" s="6"/>
      <c r="WX21" s="6"/>
      <c r="WY21" s="6"/>
      <c r="WZ21" s="6"/>
      <c r="XA21" s="6"/>
      <c r="XB21" s="6"/>
      <c r="XC21" s="6"/>
      <c r="XD21" s="6"/>
      <c r="XE21" s="6"/>
      <c r="XF21" s="6"/>
      <c r="XG21" s="6"/>
      <c r="XH21" s="6"/>
      <c r="XI21" s="6"/>
      <c r="XJ21" s="6"/>
      <c r="XK21" s="6"/>
      <c r="XL21" s="6"/>
      <c r="XM21" s="6"/>
      <c r="XN21" s="6"/>
      <c r="XO21" s="6"/>
      <c r="XP21" s="6"/>
      <c r="XQ21" s="6"/>
      <c r="XR21" s="6"/>
      <c r="XS21" s="6"/>
      <c r="XT21" s="6"/>
      <c r="XU21" s="6"/>
      <c r="XV21" s="6"/>
      <c r="XW21" s="6"/>
      <c r="XX21" s="6"/>
      <c r="XY21" s="6"/>
      <c r="XZ21" s="6"/>
      <c r="YA21" s="6"/>
      <c r="YB21" s="6"/>
      <c r="YC21" s="6"/>
      <c r="YD21" s="6"/>
      <c r="YE21" s="6"/>
      <c r="YF21" s="6"/>
      <c r="YG21" s="6"/>
      <c r="YH21" s="6"/>
      <c r="YI21" s="6"/>
      <c r="YJ21" s="6"/>
      <c r="YK21" s="6"/>
      <c r="YL21" s="6"/>
      <c r="YM21" s="6"/>
      <c r="YN21" s="6"/>
      <c r="YO21" s="6"/>
      <c r="YP21" s="6"/>
      <c r="YQ21" s="6"/>
      <c r="YR21" s="6"/>
      <c r="YS21" s="6"/>
      <c r="YT21" s="6"/>
      <c r="YU21" s="6"/>
      <c r="YV21" s="6"/>
      <c r="YW21" s="6"/>
      <c r="YX21" s="6"/>
      <c r="YY21" s="6"/>
      <c r="YZ21" s="6"/>
      <c r="ZA21" s="6"/>
      <c r="ZB21" s="6"/>
      <c r="ZC21" s="6"/>
      <c r="ZD21" s="6"/>
      <c r="ZE21" s="6"/>
      <c r="ZF21" s="6"/>
      <c r="ZG21" s="6"/>
      <c r="ZH21" s="6"/>
      <c r="ZI21" s="6"/>
      <c r="ZJ21" s="6"/>
      <c r="ZK21" s="6"/>
      <c r="ZL21" s="6"/>
      <c r="ZM21" s="6"/>
      <c r="ZN21" s="6"/>
      <c r="ZO21" s="6"/>
      <c r="ZP21" s="6"/>
      <c r="ZQ21" s="6"/>
      <c r="ZR21" s="6"/>
      <c r="ZS21" s="6"/>
      <c r="ZT21" s="6"/>
      <c r="ZU21" s="6"/>
      <c r="ZV21" s="6"/>
      <c r="ZW21" s="6"/>
      <c r="ZX21" s="6"/>
      <c r="ZY21" s="6"/>
      <c r="ZZ21" s="6"/>
      <c r="AAA21" s="6"/>
      <c r="AAB21" s="6"/>
      <c r="AAC21" s="6"/>
      <c r="AAD21" s="6"/>
      <c r="AAE21" s="6"/>
      <c r="AAF21" s="6"/>
      <c r="AAG21" s="6"/>
      <c r="AAH21" s="6"/>
      <c r="AAI21" s="6"/>
      <c r="AAJ21" s="6"/>
      <c r="AAK21" s="6"/>
      <c r="AAL21" s="6"/>
      <c r="AAM21" s="6"/>
      <c r="AAN21" s="6"/>
      <c r="AAO21" s="6"/>
      <c r="AAP21" s="6"/>
      <c r="AAQ21" s="6"/>
      <c r="AAR21" s="6"/>
      <c r="AAS21" s="6"/>
      <c r="AAT21" s="6"/>
      <c r="AAU21" s="6"/>
      <c r="AAV21" s="6"/>
      <c r="AAW21" s="6"/>
      <c r="AAX21" s="6"/>
      <c r="AAY21" s="6"/>
      <c r="AAZ21" s="6"/>
      <c r="ABA21" s="6"/>
      <c r="ABB21" s="6"/>
      <c r="ABC21" s="6"/>
      <c r="ABD21" s="6"/>
      <c r="ABE21" s="6"/>
      <c r="ABF21" s="6"/>
      <c r="ABG21" s="6"/>
      <c r="ABH21" s="6"/>
      <c r="ABI21" s="6"/>
      <c r="ABJ21" s="6"/>
      <c r="ABK21" s="6"/>
      <c r="ABL21" s="6"/>
      <c r="ABM21" s="6"/>
      <c r="ABN21" s="6"/>
      <c r="ABO21" s="6"/>
      <c r="ABP21" s="6"/>
      <c r="ABQ21" s="6"/>
      <c r="ABR21" s="6"/>
      <c r="ABS21" s="6"/>
      <c r="ABT21" s="6"/>
      <c r="ABU21" s="6"/>
      <c r="ABV21" s="6"/>
      <c r="ABW21" s="6"/>
      <c r="ABX21" s="6"/>
      <c r="ABY21" s="6"/>
      <c r="ABZ21" s="6"/>
      <c r="ACA21" s="6"/>
      <c r="ACB21" s="6"/>
      <c r="ACC21" s="6"/>
      <c r="ACD21" s="6"/>
      <c r="ACE21" s="6"/>
      <c r="ACF21" s="6"/>
      <c r="ACG21" s="6"/>
      <c r="ACH21" s="6"/>
      <c r="ACI21" s="6"/>
      <c r="ACJ21" s="6"/>
      <c r="ACK21" s="6"/>
      <c r="ACL21" s="6"/>
      <c r="ACM21" s="6"/>
      <c r="ACN21" s="6"/>
      <c r="ACO21" s="6"/>
      <c r="ACP21" s="6"/>
      <c r="ACQ21" s="6"/>
      <c r="ACR21" s="6"/>
      <c r="ACS21" s="6"/>
      <c r="ACT21" s="6"/>
      <c r="ACU21" s="6"/>
      <c r="ACV21" s="6"/>
      <c r="ACW21" s="6"/>
      <c r="ACX21" s="6"/>
      <c r="ACY21" s="6"/>
      <c r="ACZ21" s="6"/>
      <c r="ADA21" s="6"/>
      <c r="ADB21" s="6"/>
      <c r="ADC21" s="6"/>
      <c r="ADD21" s="6"/>
      <c r="ADE21" s="6"/>
      <c r="ADF21" s="6"/>
      <c r="ADG21" s="6"/>
      <c r="ADH21" s="6"/>
      <c r="ADI21" s="6"/>
      <c r="ADJ21" s="6"/>
      <c r="ADK21" s="6"/>
      <c r="ADL21" s="6"/>
      <c r="ADM21" s="6"/>
      <c r="ADN21" s="6"/>
      <c r="ADO21" s="6"/>
      <c r="ADP21" s="6"/>
      <c r="ADQ21" s="6"/>
      <c r="ADR21" s="6"/>
      <c r="ADS21" s="6"/>
      <c r="ADT21" s="6"/>
      <c r="ADU21" s="6"/>
      <c r="ADV21" s="6"/>
      <c r="ADW21" s="6"/>
      <c r="ADX21" s="6"/>
      <c r="ADY21" s="6"/>
      <c r="ADZ21" s="6"/>
      <c r="AEA21" s="6"/>
      <c r="AEB21" s="6"/>
      <c r="AEC21" s="6"/>
      <c r="AED21" s="6"/>
      <c r="AEE21" s="6"/>
      <c r="AEF21" s="6"/>
      <c r="AEG21" s="6"/>
      <c r="AEH21" s="6"/>
      <c r="AEI21" s="6"/>
      <c r="AEJ21" s="6"/>
      <c r="AEK21" s="6"/>
      <c r="AEL21" s="6"/>
      <c r="AEM21" s="6"/>
      <c r="AEN21" s="6"/>
      <c r="AEO21" s="6"/>
      <c r="AEP21" s="6"/>
      <c r="AEQ21" s="6"/>
      <c r="AER21" s="6"/>
      <c r="AES21" s="6"/>
      <c r="AET21" s="6"/>
      <c r="AEU21" s="6"/>
      <c r="AEV21" s="6"/>
      <c r="AEW21" s="6"/>
      <c r="AEX21" s="6"/>
      <c r="AEY21" s="6"/>
      <c r="AEZ21" s="6"/>
      <c r="AFA21" s="6"/>
      <c r="AFB21" s="6"/>
      <c r="AFC21" s="6"/>
      <c r="AFD21" s="6"/>
      <c r="AFE21" s="6"/>
      <c r="AFF21" s="6"/>
      <c r="AFG21" s="6"/>
      <c r="AFH21" s="6"/>
      <c r="AFI21" s="6"/>
      <c r="AFJ21" s="6"/>
      <c r="AFK21" s="6"/>
      <c r="AFL21" s="6"/>
      <c r="AFM21" s="6"/>
      <c r="AFN21" s="6"/>
      <c r="AFO21" s="6"/>
      <c r="AFP21" s="6"/>
      <c r="AFQ21" s="6"/>
      <c r="AFR21" s="6"/>
      <c r="AFS21" s="6"/>
      <c r="AFT21" s="6"/>
      <c r="AFU21" s="6"/>
      <c r="AFV21" s="6"/>
      <c r="AFW21" s="6"/>
      <c r="AFX21" s="6"/>
      <c r="AFY21" s="6"/>
      <c r="AFZ21" s="6"/>
      <c r="AGA21" s="6"/>
      <c r="AGB21" s="6"/>
      <c r="AGC21" s="6"/>
      <c r="AGD21" s="6"/>
      <c r="AGE21" s="6"/>
      <c r="AGF21" s="6"/>
      <c r="AGG21" s="6"/>
      <c r="AGH21" s="6"/>
      <c r="AGI21" s="6"/>
      <c r="AGJ21" s="6"/>
      <c r="AGK21" s="6"/>
      <c r="AGL21" s="6"/>
      <c r="AGM21" s="6"/>
      <c r="AGN21" s="6"/>
      <c r="AGO21" s="6"/>
      <c r="AGP21" s="6"/>
      <c r="AGQ21" s="6"/>
      <c r="AGR21" s="6"/>
      <c r="AGS21" s="6"/>
      <c r="AGT21" s="6"/>
      <c r="AGU21" s="6"/>
      <c r="AGV21" s="6"/>
      <c r="AGW21" s="6"/>
      <c r="AGX21" s="6"/>
      <c r="AGY21" s="6"/>
      <c r="AGZ21" s="6"/>
      <c r="AHA21" s="6"/>
      <c r="AHB21" s="6"/>
      <c r="AHC21" s="6"/>
      <c r="AHD21" s="6"/>
      <c r="AHE21" s="6"/>
      <c r="AHF21" s="6"/>
      <c r="AHG21" s="6"/>
      <c r="AHH21" s="6"/>
      <c r="AHI21" s="6"/>
      <c r="AHJ21" s="6"/>
      <c r="AHK21" s="6"/>
      <c r="AHL21" s="6"/>
      <c r="AHM21" s="6"/>
      <c r="AHN21" s="6"/>
      <c r="AHO21" s="6"/>
      <c r="AHP21" s="6"/>
      <c r="AHQ21" s="6"/>
      <c r="AHR21" s="6"/>
      <c r="AHS21" s="6"/>
      <c r="AHT21" s="6"/>
      <c r="AHU21" s="6"/>
      <c r="AHV21" s="6"/>
      <c r="AHW21" s="6"/>
      <c r="AHX21" s="6"/>
      <c r="AHY21" s="6"/>
      <c r="AHZ21" s="6"/>
      <c r="AIA21" s="6"/>
      <c r="AIB21" s="6"/>
      <c r="AIC21" s="6"/>
      <c r="AID21" s="6"/>
      <c r="AIE21" s="6"/>
      <c r="AIF21" s="6"/>
      <c r="AIG21" s="6"/>
      <c r="AIH21" s="6"/>
      <c r="AII21" s="6"/>
      <c r="AIJ21" s="6"/>
      <c r="AIK21" s="6"/>
      <c r="AIL21" s="6"/>
      <c r="AIM21" s="6"/>
      <c r="AIN21" s="6"/>
      <c r="AIO21" s="6"/>
      <c r="AIP21" s="6"/>
      <c r="AIQ21" s="6"/>
      <c r="AIR21" s="6"/>
      <c r="AIS21" s="6"/>
      <c r="AIT21" s="6"/>
      <c r="AIU21" s="6"/>
      <c r="AIV21" s="6"/>
      <c r="AIW21" s="6"/>
      <c r="AIX21" s="6"/>
      <c r="AIY21" s="6"/>
      <c r="AIZ21" s="6"/>
      <c r="AJA21" s="6"/>
      <c r="AJB21" s="6"/>
      <c r="AJC21" s="6"/>
      <c r="AJD21" s="6"/>
      <c r="AJE21" s="6"/>
      <c r="AJF21" s="6"/>
      <c r="AJG21" s="6"/>
      <c r="AJH21" s="6"/>
      <c r="AJI21" s="6"/>
      <c r="AJJ21" s="6"/>
      <c r="AJK21" s="6"/>
      <c r="AJL21" s="6"/>
      <c r="AJM21" s="6"/>
      <c r="AJN21" s="6"/>
      <c r="AJO21" s="6"/>
      <c r="AJP21" s="6"/>
      <c r="AJQ21" s="6"/>
      <c r="AJR21" s="6"/>
      <c r="AJS21" s="6"/>
      <c r="AJT21" s="6"/>
      <c r="AJU21" s="6"/>
      <c r="AJV21" s="6"/>
      <c r="AJW21" s="6"/>
      <c r="AJX21" s="6"/>
      <c r="AJY21" s="6"/>
      <c r="AJZ21" s="6"/>
      <c r="AKA21" s="6"/>
      <c r="AKB21" s="6"/>
      <c r="AKC21" s="6"/>
      <c r="AKD21" s="6"/>
      <c r="AKE21" s="6"/>
      <c r="AKF21" s="6"/>
      <c r="AKG21" s="6"/>
      <c r="AKH21" s="6"/>
      <c r="AKI21" s="6"/>
      <c r="AKJ21" s="6"/>
      <c r="AKK21" s="6"/>
      <c r="AKL21" s="6"/>
      <c r="AKM21" s="6"/>
      <c r="AKN21" s="6"/>
      <c r="AKO21" s="6"/>
      <c r="AKP21" s="6"/>
      <c r="AKQ21" s="6"/>
      <c r="AKR21" s="6"/>
      <c r="AKS21" s="6"/>
      <c r="AKT21" s="6"/>
      <c r="AKU21" s="6"/>
      <c r="AKV21" s="6"/>
      <c r="AKW21" s="6"/>
      <c r="AKX21" s="6"/>
      <c r="AKY21" s="6"/>
      <c r="AKZ21" s="6"/>
      <c r="ALA21" s="6"/>
      <c r="ALB21" s="6"/>
      <c r="ALC21" s="6"/>
      <c r="ALD21" s="6"/>
      <c r="ALE21" s="6"/>
      <c r="ALF21" s="6"/>
      <c r="ALG21" s="6"/>
      <c r="ALH21" s="6"/>
      <c r="ALI21" s="6"/>
      <c r="ALJ21" s="6"/>
      <c r="ALK21" s="6"/>
      <c r="ALL21" s="6"/>
      <c r="ALM21" s="6"/>
      <c r="ALN21" s="6"/>
      <c r="ALO21" s="6"/>
      <c r="ALP21" s="6"/>
      <c r="ALQ21" s="6"/>
      <c r="ALR21" s="6"/>
      <c r="ALS21" s="6"/>
      <c r="ALT21" s="6"/>
      <c r="ALU21" s="6"/>
      <c r="ALV21" s="6"/>
      <c r="ALW21" s="6"/>
      <c r="ALX21" s="6"/>
      <c r="ALY21" s="6"/>
      <c r="ALZ21" s="6"/>
      <c r="AMA21" s="6"/>
      <c r="AMB21" s="6"/>
      <c r="AMC21" s="6"/>
      <c r="AMD21" s="6"/>
      <c r="AME21" s="6"/>
      <c r="AMF21" s="6"/>
      <c r="AMG21" s="6"/>
      <c r="AMH21" s="6"/>
      <c r="AMI21" s="6"/>
      <c r="AMJ21" s="6"/>
      <c r="AMK21" s="6"/>
    </row>
    <row r="22" spans="1:1025" s="5" customFormat="1">
      <c r="A22" s="63" t="s">
        <v>87</v>
      </c>
      <c r="B22" s="64">
        <v>1.7999999999999999E-2</v>
      </c>
      <c r="C22" s="56">
        <v>6000</v>
      </c>
      <c r="D22" s="46">
        <f>C22*1.1</f>
        <v>6600.0000000000009</v>
      </c>
      <c r="E22" s="56">
        <f>(C22/(220*SQRT(3)*0.92))</f>
        <v>17.115126557004718</v>
      </c>
      <c r="F22" s="56">
        <f t="shared" ref="F22" si="1">E22*1.1</f>
        <v>18.826639212705192</v>
      </c>
      <c r="G22" s="65">
        <f>B22*F22</f>
        <v>0.33887950582869342</v>
      </c>
      <c r="H22" s="46">
        <v>6</v>
      </c>
      <c r="I22" s="46">
        <v>5.25</v>
      </c>
      <c r="J22" s="66">
        <f>B22*3000</f>
        <v>53.999999999999993</v>
      </c>
      <c r="K22" s="56">
        <v>220</v>
      </c>
      <c r="L22" s="56">
        <f>B22*3000</f>
        <v>53.999999999999993</v>
      </c>
      <c r="M22" s="67">
        <f>(G22*I22*100)/K22</f>
        <v>0.80868972981847298</v>
      </c>
      <c r="N22" s="68">
        <f>M22+$N$21</f>
        <v>1.3208427769102822</v>
      </c>
      <c r="O22" s="64">
        <f>B22*3000</f>
        <v>53.999999999999993</v>
      </c>
      <c r="P22" s="15"/>
      <c r="Q22" s="96"/>
      <c r="R22" s="14"/>
      <c r="S22" s="23"/>
      <c r="T22" s="26"/>
      <c r="U22" s="3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  <c r="IW22" s="6"/>
      <c r="IX22" s="6"/>
      <c r="IY22" s="6"/>
      <c r="IZ22" s="6"/>
      <c r="JA22" s="6"/>
      <c r="JB22" s="6"/>
      <c r="JC22" s="6"/>
      <c r="JD22" s="6"/>
      <c r="JE22" s="6"/>
      <c r="JF22" s="6"/>
      <c r="JG22" s="6"/>
      <c r="JH22" s="6"/>
      <c r="JI22" s="6"/>
      <c r="JJ22" s="6"/>
      <c r="JK22" s="6"/>
      <c r="JL22" s="6"/>
      <c r="JM22" s="6"/>
      <c r="JN22" s="6"/>
      <c r="JO22" s="6"/>
      <c r="JP22" s="6"/>
      <c r="JQ22" s="6"/>
      <c r="JR22" s="6"/>
      <c r="JS22" s="6"/>
      <c r="JT22" s="6"/>
      <c r="JU22" s="6"/>
      <c r="JV22" s="6"/>
      <c r="JW22" s="6"/>
      <c r="JX22" s="6"/>
      <c r="JY22" s="6"/>
      <c r="JZ22" s="6"/>
      <c r="KA22" s="6"/>
      <c r="KB22" s="6"/>
      <c r="KC22" s="6"/>
      <c r="KD22" s="6"/>
      <c r="KE22" s="6"/>
      <c r="KF22" s="6"/>
      <c r="KG22" s="6"/>
      <c r="KH22" s="6"/>
      <c r="KI22" s="6"/>
      <c r="KJ22" s="6"/>
      <c r="KK22" s="6"/>
      <c r="KL22" s="6"/>
      <c r="KM22" s="6"/>
      <c r="KN22" s="6"/>
      <c r="KO22" s="6"/>
      <c r="KP22" s="6"/>
      <c r="KQ22" s="6"/>
      <c r="KR22" s="6"/>
      <c r="KS22" s="6"/>
      <c r="KT22" s="6"/>
      <c r="KU22" s="6"/>
      <c r="KV22" s="6"/>
      <c r="KW22" s="6"/>
      <c r="KX22" s="6"/>
      <c r="KY22" s="6"/>
      <c r="KZ22" s="6"/>
      <c r="LA22" s="6"/>
      <c r="LB22" s="6"/>
      <c r="LC22" s="6"/>
      <c r="LD22" s="6"/>
      <c r="LE22" s="6"/>
      <c r="LF22" s="6"/>
      <c r="LG22" s="6"/>
      <c r="LH22" s="6"/>
      <c r="LI22" s="6"/>
      <c r="LJ22" s="6"/>
      <c r="LK22" s="6"/>
      <c r="LL22" s="6"/>
      <c r="LM22" s="6"/>
      <c r="LN22" s="6"/>
      <c r="LO22" s="6"/>
      <c r="LP22" s="6"/>
      <c r="LQ22" s="6"/>
      <c r="LR22" s="6"/>
      <c r="LS22" s="6"/>
      <c r="LT22" s="6"/>
      <c r="LU22" s="6"/>
      <c r="LV22" s="6"/>
      <c r="LW22" s="6"/>
      <c r="LX22" s="6"/>
      <c r="LY22" s="6"/>
      <c r="LZ22" s="6"/>
      <c r="MA22" s="6"/>
      <c r="MB22" s="6"/>
      <c r="MC22" s="6"/>
      <c r="MD22" s="6"/>
      <c r="ME22" s="6"/>
      <c r="MF22" s="6"/>
      <c r="MG22" s="6"/>
      <c r="MH22" s="6"/>
      <c r="MI22" s="6"/>
      <c r="MJ22" s="6"/>
      <c r="MK22" s="6"/>
      <c r="ML22" s="6"/>
      <c r="MM22" s="6"/>
      <c r="MN22" s="6"/>
      <c r="MO22" s="6"/>
      <c r="MP22" s="6"/>
      <c r="MQ22" s="6"/>
      <c r="MR22" s="6"/>
      <c r="MS22" s="6"/>
      <c r="MT22" s="6"/>
      <c r="MU22" s="6"/>
      <c r="MV22" s="6"/>
      <c r="MW22" s="6"/>
      <c r="MX22" s="6"/>
      <c r="MY22" s="6"/>
      <c r="MZ22" s="6"/>
      <c r="NA22" s="6"/>
      <c r="NB22" s="6"/>
      <c r="NC22" s="6"/>
      <c r="ND22" s="6"/>
      <c r="NE22" s="6"/>
      <c r="NF22" s="6"/>
      <c r="NG22" s="6"/>
      <c r="NH22" s="6"/>
      <c r="NI22" s="6"/>
      <c r="NJ22" s="6"/>
      <c r="NK22" s="6"/>
      <c r="NL22" s="6"/>
      <c r="NM22" s="6"/>
      <c r="NN22" s="6"/>
      <c r="NO22" s="6"/>
      <c r="NP22" s="6"/>
      <c r="NQ22" s="6"/>
      <c r="NR22" s="6"/>
      <c r="NS22" s="6"/>
      <c r="NT22" s="6"/>
      <c r="NU22" s="6"/>
      <c r="NV22" s="6"/>
      <c r="NW22" s="6"/>
      <c r="NX22" s="6"/>
      <c r="NY22" s="6"/>
      <c r="NZ22" s="6"/>
      <c r="OA22" s="6"/>
      <c r="OB22" s="6"/>
      <c r="OC22" s="6"/>
      <c r="OD22" s="6"/>
      <c r="OE22" s="6"/>
      <c r="OF22" s="6"/>
      <c r="OG22" s="6"/>
      <c r="OH22" s="6"/>
      <c r="OI22" s="6"/>
      <c r="OJ22" s="6"/>
      <c r="OK22" s="6"/>
      <c r="OL22" s="6"/>
      <c r="OM22" s="6"/>
      <c r="ON22" s="6"/>
      <c r="OO22" s="6"/>
      <c r="OP22" s="6"/>
      <c r="OQ22" s="6"/>
      <c r="OR22" s="6"/>
      <c r="OS22" s="6"/>
      <c r="OT22" s="6"/>
      <c r="OU22" s="6"/>
      <c r="OV22" s="6"/>
      <c r="OW22" s="6"/>
      <c r="OX22" s="6"/>
      <c r="OY22" s="6"/>
      <c r="OZ22" s="6"/>
      <c r="PA22" s="6"/>
      <c r="PB22" s="6"/>
      <c r="PC22" s="6"/>
      <c r="PD22" s="6"/>
      <c r="PE22" s="6"/>
      <c r="PF22" s="6"/>
      <c r="PG22" s="6"/>
      <c r="PH22" s="6"/>
      <c r="PI22" s="6"/>
      <c r="PJ22" s="6"/>
      <c r="PK22" s="6"/>
      <c r="PL22" s="6"/>
      <c r="PM22" s="6"/>
      <c r="PN22" s="6"/>
      <c r="PO22" s="6"/>
      <c r="PP22" s="6"/>
      <c r="PQ22" s="6"/>
      <c r="PR22" s="6"/>
      <c r="PS22" s="6"/>
      <c r="PT22" s="6"/>
      <c r="PU22" s="6"/>
      <c r="PV22" s="6"/>
      <c r="PW22" s="6"/>
      <c r="PX22" s="6"/>
      <c r="PY22" s="6"/>
      <c r="PZ22" s="6"/>
      <c r="QA22" s="6"/>
      <c r="QB22" s="6"/>
      <c r="QC22" s="6"/>
      <c r="QD22" s="6"/>
      <c r="QE22" s="6"/>
      <c r="QF22" s="6"/>
      <c r="QG22" s="6"/>
      <c r="QH22" s="6"/>
      <c r="QI22" s="6"/>
      <c r="QJ22" s="6"/>
      <c r="QK22" s="6"/>
      <c r="QL22" s="6"/>
      <c r="QM22" s="6"/>
      <c r="QN22" s="6"/>
      <c r="QO22" s="6"/>
      <c r="QP22" s="6"/>
      <c r="QQ22" s="6"/>
      <c r="QR22" s="6"/>
      <c r="QS22" s="6"/>
      <c r="QT22" s="6"/>
      <c r="QU22" s="6"/>
      <c r="QV22" s="6"/>
      <c r="QW22" s="6"/>
      <c r="QX22" s="6"/>
      <c r="QY22" s="6"/>
      <c r="QZ22" s="6"/>
      <c r="RA22" s="6"/>
      <c r="RB22" s="6"/>
      <c r="RC22" s="6"/>
      <c r="RD22" s="6"/>
      <c r="RE22" s="6"/>
      <c r="RF22" s="6"/>
      <c r="RG22" s="6"/>
      <c r="RH22" s="6"/>
      <c r="RI22" s="6"/>
      <c r="RJ22" s="6"/>
      <c r="RK22" s="6"/>
      <c r="RL22" s="6"/>
      <c r="RM22" s="6"/>
      <c r="RN22" s="6"/>
      <c r="RO22" s="6"/>
      <c r="RP22" s="6"/>
      <c r="RQ22" s="6"/>
      <c r="RR22" s="6"/>
      <c r="RS22" s="6"/>
      <c r="RT22" s="6"/>
      <c r="RU22" s="6"/>
      <c r="RV22" s="6"/>
      <c r="RW22" s="6"/>
      <c r="RX22" s="6"/>
      <c r="RY22" s="6"/>
      <c r="RZ22" s="6"/>
      <c r="SA22" s="6"/>
      <c r="SB22" s="6"/>
      <c r="SC22" s="6"/>
      <c r="SD22" s="6"/>
      <c r="SE22" s="6"/>
      <c r="SF22" s="6"/>
      <c r="SG22" s="6"/>
      <c r="SH22" s="6"/>
      <c r="SI22" s="6"/>
      <c r="SJ22" s="6"/>
      <c r="SK22" s="6"/>
      <c r="SL22" s="6"/>
      <c r="SM22" s="6"/>
      <c r="SN22" s="6"/>
      <c r="SO22" s="6"/>
      <c r="SP22" s="6"/>
      <c r="SQ22" s="6"/>
      <c r="SR22" s="6"/>
      <c r="SS22" s="6"/>
      <c r="ST22" s="6"/>
      <c r="SU22" s="6"/>
      <c r="SV22" s="6"/>
      <c r="SW22" s="6"/>
      <c r="SX22" s="6"/>
      <c r="SY22" s="6"/>
      <c r="SZ22" s="6"/>
      <c r="TA22" s="6"/>
      <c r="TB22" s="6"/>
      <c r="TC22" s="6"/>
      <c r="TD22" s="6"/>
      <c r="TE22" s="6"/>
      <c r="TF22" s="6"/>
      <c r="TG22" s="6"/>
      <c r="TH22" s="6"/>
      <c r="TI22" s="6"/>
      <c r="TJ22" s="6"/>
      <c r="TK22" s="6"/>
      <c r="TL22" s="6"/>
      <c r="TM22" s="6"/>
      <c r="TN22" s="6"/>
      <c r="TO22" s="6"/>
      <c r="TP22" s="6"/>
      <c r="TQ22" s="6"/>
      <c r="TR22" s="6"/>
      <c r="TS22" s="6"/>
      <c r="TT22" s="6"/>
      <c r="TU22" s="6"/>
      <c r="TV22" s="6"/>
      <c r="TW22" s="6"/>
      <c r="TX22" s="6"/>
      <c r="TY22" s="6"/>
      <c r="TZ22" s="6"/>
      <c r="UA22" s="6"/>
      <c r="UB22" s="6"/>
      <c r="UC22" s="6"/>
      <c r="UD22" s="6"/>
      <c r="UE22" s="6"/>
      <c r="UF22" s="6"/>
      <c r="UG22" s="6"/>
      <c r="UH22" s="6"/>
      <c r="UI22" s="6"/>
      <c r="UJ22" s="6"/>
      <c r="UK22" s="6"/>
      <c r="UL22" s="6"/>
      <c r="UM22" s="6"/>
      <c r="UN22" s="6"/>
      <c r="UO22" s="6"/>
      <c r="UP22" s="6"/>
      <c r="UQ22" s="6"/>
      <c r="UR22" s="6"/>
      <c r="US22" s="6"/>
      <c r="UT22" s="6"/>
      <c r="UU22" s="6"/>
      <c r="UV22" s="6"/>
      <c r="UW22" s="6"/>
      <c r="UX22" s="6"/>
      <c r="UY22" s="6"/>
      <c r="UZ22" s="6"/>
      <c r="VA22" s="6"/>
      <c r="VB22" s="6"/>
      <c r="VC22" s="6"/>
      <c r="VD22" s="6"/>
      <c r="VE22" s="6"/>
      <c r="VF22" s="6"/>
      <c r="VG22" s="6"/>
      <c r="VH22" s="6"/>
      <c r="VI22" s="6"/>
      <c r="VJ22" s="6"/>
      <c r="VK22" s="6"/>
      <c r="VL22" s="6"/>
      <c r="VM22" s="6"/>
      <c r="VN22" s="6"/>
      <c r="VO22" s="6"/>
      <c r="VP22" s="6"/>
      <c r="VQ22" s="6"/>
      <c r="VR22" s="6"/>
      <c r="VS22" s="6"/>
      <c r="VT22" s="6"/>
      <c r="VU22" s="6"/>
      <c r="VV22" s="6"/>
      <c r="VW22" s="6"/>
      <c r="VX22" s="6"/>
      <c r="VY22" s="6"/>
      <c r="VZ22" s="6"/>
      <c r="WA22" s="6"/>
      <c r="WB22" s="6"/>
      <c r="WC22" s="6"/>
      <c r="WD22" s="6"/>
      <c r="WE22" s="6"/>
      <c r="WF22" s="6"/>
      <c r="WG22" s="6"/>
      <c r="WH22" s="6"/>
      <c r="WI22" s="6"/>
      <c r="WJ22" s="6"/>
      <c r="WK22" s="6"/>
      <c r="WL22" s="6"/>
      <c r="WM22" s="6"/>
      <c r="WN22" s="6"/>
      <c r="WO22" s="6"/>
      <c r="WP22" s="6"/>
      <c r="WQ22" s="6"/>
      <c r="WR22" s="6"/>
      <c r="WS22" s="6"/>
      <c r="WT22" s="6"/>
      <c r="WU22" s="6"/>
      <c r="WV22" s="6"/>
      <c r="WW22" s="6"/>
      <c r="WX22" s="6"/>
      <c r="WY22" s="6"/>
      <c r="WZ22" s="6"/>
      <c r="XA22" s="6"/>
      <c r="XB22" s="6"/>
      <c r="XC22" s="6"/>
      <c r="XD22" s="6"/>
      <c r="XE22" s="6"/>
      <c r="XF22" s="6"/>
      <c r="XG22" s="6"/>
      <c r="XH22" s="6"/>
      <c r="XI22" s="6"/>
      <c r="XJ22" s="6"/>
      <c r="XK22" s="6"/>
      <c r="XL22" s="6"/>
      <c r="XM22" s="6"/>
      <c r="XN22" s="6"/>
      <c r="XO22" s="6"/>
      <c r="XP22" s="6"/>
      <c r="XQ22" s="6"/>
      <c r="XR22" s="6"/>
      <c r="XS22" s="6"/>
      <c r="XT22" s="6"/>
      <c r="XU22" s="6"/>
      <c r="XV22" s="6"/>
      <c r="XW22" s="6"/>
      <c r="XX22" s="6"/>
      <c r="XY22" s="6"/>
      <c r="XZ22" s="6"/>
      <c r="YA22" s="6"/>
      <c r="YB22" s="6"/>
      <c r="YC22" s="6"/>
      <c r="YD22" s="6"/>
      <c r="YE22" s="6"/>
      <c r="YF22" s="6"/>
      <c r="YG22" s="6"/>
      <c r="YH22" s="6"/>
      <c r="YI22" s="6"/>
      <c r="YJ22" s="6"/>
      <c r="YK22" s="6"/>
      <c r="YL22" s="6"/>
      <c r="YM22" s="6"/>
      <c r="YN22" s="6"/>
      <c r="YO22" s="6"/>
      <c r="YP22" s="6"/>
      <c r="YQ22" s="6"/>
      <c r="YR22" s="6"/>
      <c r="YS22" s="6"/>
      <c r="YT22" s="6"/>
      <c r="YU22" s="6"/>
      <c r="YV22" s="6"/>
      <c r="YW22" s="6"/>
      <c r="YX22" s="6"/>
      <c r="YY22" s="6"/>
      <c r="YZ22" s="6"/>
      <c r="ZA22" s="6"/>
      <c r="ZB22" s="6"/>
      <c r="ZC22" s="6"/>
      <c r="ZD22" s="6"/>
      <c r="ZE22" s="6"/>
      <c r="ZF22" s="6"/>
      <c r="ZG22" s="6"/>
      <c r="ZH22" s="6"/>
      <c r="ZI22" s="6"/>
      <c r="ZJ22" s="6"/>
      <c r="ZK22" s="6"/>
      <c r="ZL22" s="6"/>
      <c r="ZM22" s="6"/>
      <c r="ZN22" s="6"/>
      <c r="ZO22" s="6"/>
      <c r="ZP22" s="6"/>
      <c r="ZQ22" s="6"/>
      <c r="ZR22" s="6"/>
      <c r="ZS22" s="6"/>
      <c r="ZT22" s="6"/>
      <c r="ZU22" s="6"/>
      <c r="ZV22" s="6"/>
      <c r="ZW22" s="6"/>
      <c r="ZX22" s="6"/>
      <c r="ZY22" s="6"/>
      <c r="ZZ22" s="6"/>
      <c r="AAA22" s="6"/>
      <c r="AAB22" s="6"/>
      <c r="AAC22" s="6"/>
      <c r="AAD22" s="6"/>
      <c r="AAE22" s="6"/>
      <c r="AAF22" s="6"/>
      <c r="AAG22" s="6"/>
      <c r="AAH22" s="6"/>
      <c r="AAI22" s="6"/>
      <c r="AAJ22" s="6"/>
      <c r="AAK22" s="6"/>
      <c r="AAL22" s="6"/>
      <c r="AAM22" s="6"/>
      <c r="AAN22" s="6"/>
      <c r="AAO22" s="6"/>
      <c r="AAP22" s="6"/>
      <c r="AAQ22" s="6"/>
      <c r="AAR22" s="6"/>
      <c r="AAS22" s="6"/>
      <c r="AAT22" s="6"/>
      <c r="AAU22" s="6"/>
      <c r="AAV22" s="6"/>
      <c r="AAW22" s="6"/>
      <c r="AAX22" s="6"/>
      <c r="AAY22" s="6"/>
      <c r="AAZ22" s="6"/>
      <c r="ABA22" s="6"/>
      <c r="ABB22" s="6"/>
      <c r="ABC22" s="6"/>
      <c r="ABD22" s="6"/>
      <c r="ABE22" s="6"/>
      <c r="ABF22" s="6"/>
      <c r="ABG22" s="6"/>
      <c r="ABH22" s="6"/>
      <c r="ABI22" s="6"/>
      <c r="ABJ22" s="6"/>
      <c r="ABK22" s="6"/>
      <c r="ABL22" s="6"/>
      <c r="ABM22" s="6"/>
      <c r="ABN22" s="6"/>
      <c r="ABO22" s="6"/>
      <c r="ABP22" s="6"/>
      <c r="ABQ22" s="6"/>
      <c r="ABR22" s="6"/>
      <c r="ABS22" s="6"/>
      <c r="ABT22" s="6"/>
      <c r="ABU22" s="6"/>
      <c r="ABV22" s="6"/>
      <c r="ABW22" s="6"/>
      <c r="ABX22" s="6"/>
      <c r="ABY22" s="6"/>
      <c r="ABZ22" s="6"/>
      <c r="ACA22" s="6"/>
      <c r="ACB22" s="6"/>
      <c r="ACC22" s="6"/>
      <c r="ACD22" s="6"/>
      <c r="ACE22" s="6"/>
      <c r="ACF22" s="6"/>
      <c r="ACG22" s="6"/>
      <c r="ACH22" s="6"/>
      <c r="ACI22" s="6"/>
      <c r="ACJ22" s="6"/>
      <c r="ACK22" s="6"/>
      <c r="ACL22" s="6"/>
      <c r="ACM22" s="6"/>
      <c r="ACN22" s="6"/>
      <c r="ACO22" s="6"/>
      <c r="ACP22" s="6"/>
      <c r="ACQ22" s="6"/>
      <c r="ACR22" s="6"/>
      <c r="ACS22" s="6"/>
      <c r="ACT22" s="6"/>
      <c r="ACU22" s="6"/>
      <c r="ACV22" s="6"/>
      <c r="ACW22" s="6"/>
      <c r="ACX22" s="6"/>
      <c r="ACY22" s="6"/>
      <c r="ACZ22" s="6"/>
      <c r="ADA22" s="6"/>
      <c r="ADB22" s="6"/>
      <c r="ADC22" s="6"/>
      <c r="ADD22" s="6"/>
      <c r="ADE22" s="6"/>
      <c r="ADF22" s="6"/>
      <c r="ADG22" s="6"/>
      <c r="ADH22" s="6"/>
      <c r="ADI22" s="6"/>
      <c r="ADJ22" s="6"/>
      <c r="ADK22" s="6"/>
      <c r="ADL22" s="6"/>
      <c r="ADM22" s="6"/>
      <c r="ADN22" s="6"/>
      <c r="ADO22" s="6"/>
      <c r="ADP22" s="6"/>
      <c r="ADQ22" s="6"/>
      <c r="ADR22" s="6"/>
      <c r="ADS22" s="6"/>
      <c r="ADT22" s="6"/>
      <c r="ADU22" s="6"/>
      <c r="ADV22" s="6"/>
      <c r="ADW22" s="6"/>
      <c r="ADX22" s="6"/>
      <c r="ADY22" s="6"/>
      <c r="ADZ22" s="6"/>
      <c r="AEA22" s="6"/>
      <c r="AEB22" s="6"/>
      <c r="AEC22" s="6"/>
      <c r="AED22" s="6"/>
      <c r="AEE22" s="6"/>
      <c r="AEF22" s="6"/>
      <c r="AEG22" s="6"/>
      <c r="AEH22" s="6"/>
      <c r="AEI22" s="6"/>
      <c r="AEJ22" s="6"/>
      <c r="AEK22" s="6"/>
      <c r="AEL22" s="6"/>
      <c r="AEM22" s="6"/>
      <c r="AEN22" s="6"/>
      <c r="AEO22" s="6"/>
      <c r="AEP22" s="6"/>
      <c r="AEQ22" s="6"/>
      <c r="AER22" s="6"/>
      <c r="AES22" s="6"/>
      <c r="AET22" s="6"/>
      <c r="AEU22" s="6"/>
      <c r="AEV22" s="6"/>
      <c r="AEW22" s="6"/>
      <c r="AEX22" s="6"/>
      <c r="AEY22" s="6"/>
      <c r="AEZ22" s="6"/>
      <c r="AFA22" s="6"/>
      <c r="AFB22" s="6"/>
      <c r="AFC22" s="6"/>
      <c r="AFD22" s="6"/>
      <c r="AFE22" s="6"/>
      <c r="AFF22" s="6"/>
      <c r="AFG22" s="6"/>
      <c r="AFH22" s="6"/>
      <c r="AFI22" s="6"/>
      <c r="AFJ22" s="6"/>
      <c r="AFK22" s="6"/>
      <c r="AFL22" s="6"/>
      <c r="AFM22" s="6"/>
      <c r="AFN22" s="6"/>
      <c r="AFO22" s="6"/>
      <c r="AFP22" s="6"/>
      <c r="AFQ22" s="6"/>
      <c r="AFR22" s="6"/>
      <c r="AFS22" s="6"/>
      <c r="AFT22" s="6"/>
      <c r="AFU22" s="6"/>
      <c r="AFV22" s="6"/>
      <c r="AFW22" s="6"/>
      <c r="AFX22" s="6"/>
      <c r="AFY22" s="6"/>
      <c r="AFZ22" s="6"/>
      <c r="AGA22" s="6"/>
      <c r="AGB22" s="6"/>
      <c r="AGC22" s="6"/>
      <c r="AGD22" s="6"/>
      <c r="AGE22" s="6"/>
      <c r="AGF22" s="6"/>
      <c r="AGG22" s="6"/>
      <c r="AGH22" s="6"/>
      <c r="AGI22" s="6"/>
      <c r="AGJ22" s="6"/>
      <c r="AGK22" s="6"/>
      <c r="AGL22" s="6"/>
      <c r="AGM22" s="6"/>
      <c r="AGN22" s="6"/>
      <c r="AGO22" s="6"/>
      <c r="AGP22" s="6"/>
      <c r="AGQ22" s="6"/>
      <c r="AGR22" s="6"/>
      <c r="AGS22" s="6"/>
      <c r="AGT22" s="6"/>
      <c r="AGU22" s="6"/>
      <c r="AGV22" s="6"/>
      <c r="AGW22" s="6"/>
      <c r="AGX22" s="6"/>
      <c r="AGY22" s="6"/>
      <c r="AGZ22" s="6"/>
      <c r="AHA22" s="6"/>
      <c r="AHB22" s="6"/>
      <c r="AHC22" s="6"/>
      <c r="AHD22" s="6"/>
      <c r="AHE22" s="6"/>
      <c r="AHF22" s="6"/>
      <c r="AHG22" s="6"/>
      <c r="AHH22" s="6"/>
      <c r="AHI22" s="6"/>
      <c r="AHJ22" s="6"/>
      <c r="AHK22" s="6"/>
      <c r="AHL22" s="6"/>
      <c r="AHM22" s="6"/>
      <c r="AHN22" s="6"/>
      <c r="AHO22" s="6"/>
      <c r="AHP22" s="6"/>
      <c r="AHQ22" s="6"/>
      <c r="AHR22" s="6"/>
      <c r="AHS22" s="6"/>
      <c r="AHT22" s="6"/>
      <c r="AHU22" s="6"/>
      <c r="AHV22" s="6"/>
      <c r="AHW22" s="6"/>
      <c r="AHX22" s="6"/>
      <c r="AHY22" s="6"/>
      <c r="AHZ22" s="6"/>
      <c r="AIA22" s="6"/>
      <c r="AIB22" s="6"/>
      <c r="AIC22" s="6"/>
      <c r="AID22" s="6"/>
      <c r="AIE22" s="6"/>
      <c r="AIF22" s="6"/>
      <c r="AIG22" s="6"/>
      <c r="AIH22" s="6"/>
      <c r="AII22" s="6"/>
      <c r="AIJ22" s="6"/>
      <c r="AIK22" s="6"/>
      <c r="AIL22" s="6"/>
      <c r="AIM22" s="6"/>
      <c r="AIN22" s="6"/>
      <c r="AIO22" s="6"/>
      <c r="AIP22" s="6"/>
      <c r="AIQ22" s="6"/>
      <c r="AIR22" s="6"/>
      <c r="AIS22" s="6"/>
      <c r="AIT22" s="6"/>
      <c r="AIU22" s="6"/>
      <c r="AIV22" s="6"/>
      <c r="AIW22" s="6"/>
      <c r="AIX22" s="6"/>
      <c r="AIY22" s="6"/>
      <c r="AIZ22" s="6"/>
      <c r="AJA22" s="6"/>
      <c r="AJB22" s="6"/>
      <c r="AJC22" s="6"/>
      <c r="AJD22" s="6"/>
      <c r="AJE22" s="6"/>
      <c r="AJF22" s="6"/>
      <c r="AJG22" s="6"/>
      <c r="AJH22" s="6"/>
      <c r="AJI22" s="6"/>
      <c r="AJJ22" s="6"/>
      <c r="AJK22" s="6"/>
      <c r="AJL22" s="6"/>
      <c r="AJM22" s="6"/>
      <c r="AJN22" s="6"/>
      <c r="AJO22" s="6"/>
      <c r="AJP22" s="6"/>
      <c r="AJQ22" s="6"/>
      <c r="AJR22" s="6"/>
      <c r="AJS22" s="6"/>
      <c r="AJT22" s="6"/>
      <c r="AJU22" s="6"/>
      <c r="AJV22" s="6"/>
      <c r="AJW22" s="6"/>
      <c r="AJX22" s="6"/>
      <c r="AJY22" s="6"/>
      <c r="AJZ22" s="6"/>
      <c r="AKA22" s="6"/>
      <c r="AKB22" s="6"/>
      <c r="AKC22" s="6"/>
      <c r="AKD22" s="6"/>
      <c r="AKE22" s="6"/>
      <c r="AKF22" s="6"/>
      <c r="AKG22" s="6"/>
      <c r="AKH22" s="6"/>
      <c r="AKI22" s="6"/>
      <c r="AKJ22" s="6"/>
      <c r="AKK22" s="6"/>
      <c r="AKL22" s="6"/>
      <c r="AKM22" s="6"/>
      <c r="AKN22" s="6"/>
      <c r="AKO22" s="6"/>
      <c r="AKP22" s="6"/>
      <c r="AKQ22" s="6"/>
      <c r="AKR22" s="6"/>
      <c r="AKS22" s="6"/>
      <c r="AKT22" s="6"/>
      <c r="AKU22" s="6"/>
      <c r="AKV22" s="6"/>
      <c r="AKW22" s="6"/>
      <c r="AKX22" s="6"/>
      <c r="AKY22" s="6"/>
      <c r="AKZ22" s="6"/>
      <c r="ALA22" s="6"/>
      <c r="ALB22" s="6"/>
      <c r="ALC22" s="6"/>
      <c r="ALD22" s="6"/>
      <c r="ALE22" s="6"/>
      <c r="ALF22" s="6"/>
      <c r="ALG22" s="6"/>
      <c r="ALH22" s="6"/>
      <c r="ALI22" s="6"/>
      <c r="ALJ22" s="6"/>
      <c r="ALK22" s="6"/>
      <c r="ALL22" s="6"/>
      <c r="ALM22" s="6"/>
      <c r="ALN22" s="6"/>
      <c r="ALO22" s="6"/>
      <c r="ALP22" s="6"/>
      <c r="ALQ22" s="6"/>
      <c r="ALR22" s="6"/>
      <c r="ALS22" s="6"/>
      <c r="ALT22" s="6"/>
      <c r="ALU22" s="6"/>
      <c r="ALV22" s="6"/>
      <c r="ALW22" s="6"/>
      <c r="ALX22" s="6"/>
      <c r="ALY22" s="6"/>
      <c r="ALZ22" s="6"/>
      <c r="AMA22" s="6"/>
      <c r="AMB22" s="6"/>
      <c r="AMC22" s="6"/>
      <c r="AMD22" s="6"/>
      <c r="AME22" s="6"/>
      <c r="AMF22" s="6"/>
      <c r="AMG22" s="6"/>
      <c r="AMH22" s="6"/>
      <c r="AMI22" s="6"/>
      <c r="AMJ22" s="6"/>
      <c r="AMK22" s="6"/>
    </row>
    <row r="23" spans="1:1025">
      <c r="A23" s="63"/>
      <c r="B23" s="64"/>
      <c r="C23" s="56"/>
      <c r="D23" s="46"/>
      <c r="E23" s="56"/>
      <c r="F23" s="56"/>
      <c r="G23" s="56"/>
      <c r="H23" s="46"/>
      <c r="I23" s="46"/>
      <c r="J23" s="66"/>
      <c r="K23" s="56"/>
      <c r="L23" s="56"/>
      <c r="M23" s="67"/>
      <c r="N23" s="68"/>
      <c r="O23" s="64"/>
      <c r="P23" s="15"/>
      <c r="Q23" s="12"/>
      <c r="R23" s="14"/>
      <c r="S23" s="43"/>
      <c r="T23" s="23"/>
      <c r="U23" s="36"/>
    </row>
    <row r="24" spans="1:1025">
      <c r="A24" s="111" t="s">
        <v>81</v>
      </c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64"/>
      <c r="P24" s="15"/>
      <c r="Q24" s="12"/>
      <c r="R24" s="14"/>
      <c r="S24" s="43"/>
      <c r="T24" s="23"/>
      <c r="U24" s="36"/>
    </row>
    <row r="25" spans="1:1025">
      <c r="A25" s="63" t="s">
        <v>92</v>
      </c>
      <c r="B25" s="64">
        <v>6.5000000000000002E-2</v>
      </c>
      <c r="C25" s="56">
        <v>6000</v>
      </c>
      <c r="D25" s="46">
        <f>C25*1.1</f>
        <v>6600.0000000000009</v>
      </c>
      <c r="E25" s="56">
        <f>(C25/(220*SQRT(3)*0.92))</f>
        <v>17.115126557004718</v>
      </c>
      <c r="F25" s="56">
        <f t="shared" si="0"/>
        <v>18.826639212705192</v>
      </c>
      <c r="G25" s="65">
        <f>B25*F25</f>
        <v>1.2237315488258376</v>
      </c>
      <c r="H25" s="46">
        <v>10</v>
      </c>
      <c r="I25" s="46">
        <v>3.17</v>
      </c>
      <c r="J25" s="66">
        <f>B25*3000</f>
        <v>195</v>
      </c>
      <c r="K25" s="56">
        <v>220</v>
      </c>
      <c r="L25" s="56">
        <f>B25*3000</f>
        <v>195</v>
      </c>
      <c r="M25" s="67">
        <f>(G25*I25*100)/K25</f>
        <v>1.7632859135354113</v>
      </c>
      <c r="N25" s="68">
        <f>M25+$N$18</f>
        <v>1.8685268267344333</v>
      </c>
      <c r="O25" s="64">
        <f>B25*3000</f>
        <v>195</v>
      </c>
      <c r="P25" s="4">
        <f>O25+O29</f>
        <v>606</v>
      </c>
      <c r="Q25" s="33">
        <f>P25*1.1</f>
        <v>666.6</v>
      </c>
      <c r="R25" s="34"/>
      <c r="S25" s="34"/>
      <c r="T25" s="34"/>
      <c r="U25" s="88"/>
    </row>
    <row r="26" spans="1:1025" s="5" customFormat="1">
      <c r="A26" s="63" t="s">
        <v>88</v>
      </c>
      <c r="B26" s="64">
        <f>0.018</f>
        <v>1.7999999999999999E-2</v>
      </c>
      <c r="C26" s="56">
        <v>6000</v>
      </c>
      <c r="D26" s="46">
        <f>C26*1.1</f>
        <v>6600.0000000000009</v>
      </c>
      <c r="E26" s="56">
        <f>(C26/(220*SQRT(3)*0.92))</f>
        <v>17.115126557004718</v>
      </c>
      <c r="F26" s="56">
        <f t="shared" ref="F26" si="2">E26*1.1</f>
        <v>18.826639212705192</v>
      </c>
      <c r="G26" s="65">
        <f>B26*F26</f>
        <v>0.33887950582869342</v>
      </c>
      <c r="H26" s="46">
        <v>6</v>
      </c>
      <c r="I26" s="46">
        <v>5.25</v>
      </c>
      <c r="J26" s="66">
        <f>B26*3000</f>
        <v>53.999999999999993</v>
      </c>
      <c r="K26" s="56">
        <v>220</v>
      </c>
      <c r="L26" s="56">
        <f>B26*3000</f>
        <v>53.999999999999993</v>
      </c>
      <c r="M26" s="67">
        <f>(G26*I26*100)/K26</f>
        <v>0.80868972981847298</v>
      </c>
      <c r="N26" s="68">
        <f>M26+$N$25</f>
        <v>2.6772165565529065</v>
      </c>
      <c r="O26" s="64">
        <f>B26*3000</f>
        <v>53.999999999999993</v>
      </c>
      <c r="P26" s="4"/>
      <c r="Q26" s="33"/>
      <c r="R26" s="34"/>
      <c r="S26" s="34"/>
      <c r="T26" s="34"/>
      <c r="U26" s="88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  <c r="IT26" s="6"/>
      <c r="IU26" s="6"/>
      <c r="IV26" s="6"/>
      <c r="IW26" s="6"/>
      <c r="IX26" s="6"/>
      <c r="IY26" s="6"/>
      <c r="IZ26" s="6"/>
      <c r="JA26" s="6"/>
      <c r="JB26" s="6"/>
      <c r="JC26" s="6"/>
      <c r="JD26" s="6"/>
      <c r="JE26" s="6"/>
      <c r="JF26" s="6"/>
      <c r="JG26" s="6"/>
      <c r="JH26" s="6"/>
      <c r="JI26" s="6"/>
      <c r="JJ26" s="6"/>
      <c r="JK26" s="6"/>
      <c r="JL26" s="6"/>
      <c r="JM26" s="6"/>
      <c r="JN26" s="6"/>
      <c r="JO26" s="6"/>
      <c r="JP26" s="6"/>
      <c r="JQ26" s="6"/>
      <c r="JR26" s="6"/>
      <c r="JS26" s="6"/>
      <c r="JT26" s="6"/>
      <c r="JU26" s="6"/>
      <c r="JV26" s="6"/>
      <c r="JW26" s="6"/>
      <c r="JX26" s="6"/>
      <c r="JY26" s="6"/>
      <c r="JZ26" s="6"/>
      <c r="KA26" s="6"/>
      <c r="KB26" s="6"/>
      <c r="KC26" s="6"/>
      <c r="KD26" s="6"/>
      <c r="KE26" s="6"/>
      <c r="KF26" s="6"/>
      <c r="KG26" s="6"/>
      <c r="KH26" s="6"/>
      <c r="KI26" s="6"/>
      <c r="KJ26" s="6"/>
      <c r="KK26" s="6"/>
      <c r="KL26" s="6"/>
      <c r="KM26" s="6"/>
      <c r="KN26" s="6"/>
      <c r="KO26" s="6"/>
      <c r="KP26" s="6"/>
      <c r="KQ26" s="6"/>
      <c r="KR26" s="6"/>
      <c r="KS26" s="6"/>
      <c r="KT26" s="6"/>
      <c r="KU26" s="6"/>
      <c r="KV26" s="6"/>
      <c r="KW26" s="6"/>
      <c r="KX26" s="6"/>
      <c r="KY26" s="6"/>
      <c r="KZ26" s="6"/>
      <c r="LA26" s="6"/>
      <c r="LB26" s="6"/>
      <c r="LC26" s="6"/>
      <c r="LD26" s="6"/>
      <c r="LE26" s="6"/>
      <c r="LF26" s="6"/>
      <c r="LG26" s="6"/>
      <c r="LH26" s="6"/>
      <c r="LI26" s="6"/>
      <c r="LJ26" s="6"/>
      <c r="LK26" s="6"/>
      <c r="LL26" s="6"/>
      <c r="LM26" s="6"/>
      <c r="LN26" s="6"/>
      <c r="LO26" s="6"/>
      <c r="LP26" s="6"/>
      <c r="LQ26" s="6"/>
      <c r="LR26" s="6"/>
      <c r="LS26" s="6"/>
      <c r="LT26" s="6"/>
      <c r="LU26" s="6"/>
      <c r="LV26" s="6"/>
      <c r="LW26" s="6"/>
      <c r="LX26" s="6"/>
      <c r="LY26" s="6"/>
      <c r="LZ26" s="6"/>
      <c r="MA26" s="6"/>
      <c r="MB26" s="6"/>
      <c r="MC26" s="6"/>
      <c r="MD26" s="6"/>
      <c r="ME26" s="6"/>
      <c r="MF26" s="6"/>
      <c r="MG26" s="6"/>
      <c r="MH26" s="6"/>
      <c r="MI26" s="6"/>
      <c r="MJ26" s="6"/>
      <c r="MK26" s="6"/>
      <c r="ML26" s="6"/>
      <c r="MM26" s="6"/>
      <c r="MN26" s="6"/>
      <c r="MO26" s="6"/>
      <c r="MP26" s="6"/>
      <c r="MQ26" s="6"/>
      <c r="MR26" s="6"/>
      <c r="MS26" s="6"/>
      <c r="MT26" s="6"/>
      <c r="MU26" s="6"/>
      <c r="MV26" s="6"/>
      <c r="MW26" s="6"/>
      <c r="MX26" s="6"/>
      <c r="MY26" s="6"/>
      <c r="MZ26" s="6"/>
      <c r="NA26" s="6"/>
      <c r="NB26" s="6"/>
      <c r="NC26" s="6"/>
      <c r="ND26" s="6"/>
      <c r="NE26" s="6"/>
      <c r="NF26" s="6"/>
      <c r="NG26" s="6"/>
      <c r="NH26" s="6"/>
      <c r="NI26" s="6"/>
      <c r="NJ26" s="6"/>
      <c r="NK26" s="6"/>
      <c r="NL26" s="6"/>
      <c r="NM26" s="6"/>
      <c r="NN26" s="6"/>
      <c r="NO26" s="6"/>
      <c r="NP26" s="6"/>
      <c r="NQ26" s="6"/>
      <c r="NR26" s="6"/>
      <c r="NS26" s="6"/>
      <c r="NT26" s="6"/>
      <c r="NU26" s="6"/>
      <c r="NV26" s="6"/>
      <c r="NW26" s="6"/>
      <c r="NX26" s="6"/>
      <c r="NY26" s="6"/>
      <c r="NZ26" s="6"/>
      <c r="OA26" s="6"/>
      <c r="OB26" s="6"/>
      <c r="OC26" s="6"/>
      <c r="OD26" s="6"/>
      <c r="OE26" s="6"/>
      <c r="OF26" s="6"/>
      <c r="OG26" s="6"/>
      <c r="OH26" s="6"/>
      <c r="OI26" s="6"/>
      <c r="OJ26" s="6"/>
      <c r="OK26" s="6"/>
      <c r="OL26" s="6"/>
      <c r="OM26" s="6"/>
      <c r="ON26" s="6"/>
      <c r="OO26" s="6"/>
      <c r="OP26" s="6"/>
      <c r="OQ26" s="6"/>
      <c r="OR26" s="6"/>
      <c r="OS26" s="6"/>
      <c r="OT26" s="6"/>
      <c r="OU26" s="6"/>
      <c r="OV26" s="6"/>
      <c r="OW26" s="6"/>
      <c r="OX26" s="6"/>
      <c r="OY26" s="6"/>
      <c r="OZ26" s="6"/>
      <c r="PA26" s="6"/>
      <c r="PB26" s="6"/>
      <c r="PC26" s="6"/>
      <c r="PD26" s="6"/>
      <c r="PE26" s="6"/>
      <c r="PF26" s="6"/>
      <c r="PG26" s="6"/>
      <c r="PH26" s="6"/>
      <c r="PI26" s="6"/>
      <c r="PJ26" s="6"/>
      <c r="PK26" s="6"/>
      <c r="PL26" s="6"/>
      <c r="PM26" s="6"/>
      <c r="PN26" s="6"/>
      <c r="PO26" s="6"/>
      <c r="PP26" s="6"/>
      <c r="PQ26" s="6"/>
      <c r="PR26" s="6"/>
      <c r="PS26" s="6"/>
      <c r="PT26" s="6"/>
      <c r="PU26" s="6"/>
      <c r="PV26" s="6"/>
      <c r="PW26" s="6"/>
      <c r="PX26" s="6"/>
      <c r="PY26" s="6"/>
      <c r="PZ26" s="6"/>
      <c r="QA26" s="6"/>
      <c r="QB26" s="6"/>
      <c r="QC26" s="6"/>
      <c r="QD26" s="6"/>
      <c r="QE26" s="6"/>
      <c r="QF26" s="6"/>
      <c r="QG26" s="6"/>
      <c r="QH26" s="6"/>
      <c r="QI26" s="6"/>
      <c r="QJ26" s="6"/>
      <c r="QK26" s="6"/>
      <c r="QL26" s="6"/>
      <c r="QM26" s="6"/>
      <c r="QN26" s="6"/>
      <c r="QO26" s="6"/>
      <c r="QP26" s="6"/>
      <c r="QQ26" s="6"/>
      <c r="QR26" s="6"/>
      <c r="QS26" s="6"/>
      <c r="QT26" s="6"/>
      <c r="QU26" s="6"/>
      <c r="QV26" s="6"/>
      <c r="QW26" s="6"/>
      <c r="QX26" s="6"/>
      <c r="QY26" s="6"/>
      <c r="QZ26" s="6"/>
      <c r="RA26" s="6"/>
      <c r="RB26" s="6"/>
      <c r="RC26" s="6"/>
      <c r="RD26" s="6"/>
      <c r="RE26" s="6"/>
      <c r="RF26" s="6"/>
      <c r="RG26" s="6"/>
      <c r="RH26" s="6"/>
      <c r="RI26" s="6"/>
      <c r="RJ26" s="6"/>
      <c r="RK26" s="6"/>
      <c r="RL26" s="6"/>
      <c r="RM26" s="6"/>
      <c r="RN26" s="6"/>
      <c r="RO26" s="6"/>
      <c r="RP26" s="6"/>
      <c r="RQ26" s="6"/>
      <c r="RR26" s="6"/>
      <c r="RS26" s="6"/>
      <c r="RT26" s="6"/>
      <c r="RU26" s="6"/>
      <c r="RV26" s="6"/>
      <c r="RW26" s="6"/>
      <c r="RX26" s="6"/>
      <c r="RY26" s="6"/>
      <c r="RZ26" s="6"/>
      <c r="SA26" s="6"/>
      <c r="SB26" s="6"/>
      <c r="SC26" s="6"/>
      <c r="SD26" s="6"/>
      <c r="SE26" s="6"/>
      <c r="SF26" s="6"/>
      <c r="SG26" s="6"/>
      <c r="SH26" s="6"/>
      <c r="SI26" s="6"/>
      <c r="SJ26" s="6"/>
      <c r="SK26" s="6"/>
      <c r="SL26" s="6"/>
      <c r="SM26" s="6"/>
      <c r="SN26" s="6"/>
      <c r="SO26" s="6"/>
      <c r="SP26" s="6"/>
      <c r="SQ26" s="6"/>
      <c r="SR26" s="6"/>
      <c r="SS26" s="6"/>
      <c r="ST26" s="6"/>
      <c r="SU26" s="6"/>
      <c r="SV26" s="6"/>
      <c r="SW26" s="6"/>
      <c r="SX26" s="6"/>
      <c r="SY26" s="6"/>
      <c r="SZ26" s="6"/>
      <c r="TA26" s="6"/>
      <c r="TB26" s="6"/>
      <c r="TC26" s="6"/>
      <c r="TD26" s="6"/>
      <c r="TE26" s="6"/>
      <c r="TF26" s="6"/>
      <c r="TG26" s="6"/>
      <c r="TH26" s="6"/>
      <c r="TI26" s="6"/>
      <c r="TJ26" s="6"/>
      <c r="TK26" s="6"/>
      <c r="TL26" s="6"/>
      <c r="TM26" s="6"/>
      <c r="TN26" s="6"/>
      <c r="TO26" s="6"/>
      <c r="TP26" s="6"/>
      <c r="TQ26" s="6"/>
      <c r="TR26" s="6"/>
      <c r="TS26" s="6"/>
      <c r="TT26" s="6"/>
      <c r="TU26" s="6"/>
      <c r="TV26" s="6"/>
      <c r="TW26" s="6"/>
      <c r="TX26" s="6"/>
      <c r="TY26" s="6"/>
      <c r="TZ26" s="6"/>
      <c r="UA26" s="6"/>
      <c r="UB26" s="6"/>
      <c r="UC26" s="6"/>
      <c r="UD26" s="6"/>
      <c r="UE26" s="6"/>
      <c r="UF26" s="6"/>
      <c r="UG26" s="6"/>
      <c r="UH26" s="6"/>
      <c r="UI26" s="6"/>
      <c r="UJ26" s="6"/>
      <c r="UK26" s="6"/>
      <c r="UL26" s="6"/>
      <c r="UM26" s="6"/>
      <c r="UN26" s="6"/>
      <c r="UO26" s="6"/>
      <c r="UP26" s="6"/>
      <c r="UQ26" s="6"/>
      <c r="UR26" s="6"/>
      <c r="US26" s="6"/>
      <c r="UT26" s="6"/>
      <c r="UU26" s="6"/>
      <c r="UV26" s="6"/>
      <c r="UW26" s="6"/>
      <c r="UX26" s="6"/>
      <c r="UY26" s="6"/>
      <c r="UZ26" s="6"/>
      <c r="VA26" s="6"/>
      <c r="VB26" s="6"/>
      <c r="VC26" s="6"/>
      <c r="VD26" s="6"/>
      <c r="VE26" s="6"/>
      <c r="VF26" s="6"/>
      <c r="VG26" s="6"/>
      <c r="VH26" s="6"/>
      <c r="VI26" s="6"/>
      <c r="VJ26" s="6"/>
      <c r="VK26" s="6"/>
      <c r="VL26" s="6"/>
      <c r="VM26" s="6"/>
      <c r="VN26" s="6"/>
      <c r="VO26" s="6"/>
      <c r="VP26" s="6"/>
      <c r="VQ26" s="6"/>
      <c r="VR26" s="6"/>
      <c r="VS26" s="6"/>
      <c r="VT26" s="6"/>
      <c r="VU26" s="6"/>
      <c r="VV26" s="6"/>
      <c r="VW26" s="6"/>
      <c r="VX26" s="6"/>
      <c r="VY26" s="6"/>
      <c r="VZ26" s="6"/>
      <c r="WA26" s="6"/>
      <c r="WB26" s="6"/>
      <c r="WC26" s="6"/>
      <c r="WD26" s="6"/>
      <c r="WE26" s="6"/>
      <c r="WF26" s="6"/>
      <c r="WG26" s="6"/>
      <c r="WH26" s="6"/>
      <c r="WI26" s="6"/>
      <c r="WJ26" s="6"/>
      <c r="WK26" s="6"/>
      <c r="WL26" s="6"/>
      <c r="WM26" s="6"/>
      <c r="WN26" s="6"/>
      <c r="WO26" s="6"/>
      <c r="WP26" s="6"/>
      <c r="WQ26" s="6"/>
      <c r="WR26" s="6"/>
      <c r="WS26" s="6"/>
      <c r="WT26" s="6"/>
      <c r="WU26" s="6"/>
      <c r="WV26" s="6"/>
      <c r="WW26" s="6"/>
      <c r="WX26" s="6"/>
      <c r="WY26" s="6"/>
      <c r="WZ26" s="6"/>
      <c r="XA26" s="6"/>
      <c r="XB26" s="6"/>
      <c r="XC26" s="6"/>
      <c r="XD26" s="6"/>
      <c r="XE26" s="6"/>
      <c r="XF26" s="6"/>
      <c r="XG26" s="6"/>
      <c r="XH26" s="6"/>
      <c r="XI26" s="6"/>
      <c r="XJ26" s="6"/>
      <c r="XK26" s="6"/>
      <c r="XL26" s="6"/>
      <c r="XM26" s="6"/>
      <c r="XN26" s="6"/>
      <c r="XO26" s="6"/>
      <c r="XP26" s="6"/>
      <c r="XQ26" s="6"/>
      <c r="XR26" s="6"/>
      <c r="XS26" s="6"/>
      <c r="XT26" s="6"/>
      <c r="XU26" s="6"/>
      <c r="XV26" s="6"/>
      <c r="XW26" s="6"/>
      <c r="XX26" s="6"/>
      <c r="XY26" s="6"/>
      <c r="XZ26" s="6"/>
      <c r="YA26" s="6"/>
      <c r="YB26" s="6"/>
      <c r="YC26" s="6"/>
      <c r="YD26" s="6"/>
      <c r="YE26" s="6"/>
      <c r="YF26" s="6"/>
      <c r="YG26" s="6"/>
      <c r="YH26" s="6"/>
      <c r="YI26" s="6"/>
      <c r="YJ26" s="6"/>
      <c r="YK26" s="6"/>
      <c r="YL26" s="6"/>
      <c r="YM26" s="6"/>
      <c r="YN26" s="6"/>
      <c r="YO26" s="6"/>
      <c r="YP26" s="6"/>
      <c r="YQ26" s="6"/>
      <c r="YR26" s="6"/>
      <c r="YS26" s="6"/>
      <c r="YT26" s="6"/>
      <c r="YU26" s="6"/>
      <c r="YV26" s="6"/>
      <c r="YW26" s="6"/>
      <c r="YX26" s="6"/>
      <c r="YY26" s="6"/>
      <c r="YZ26" s="6"/>
      <c r="ZA26" s="6"/>
      <c r="ZB26" s="6"/>
      <c r="ZC26" s="6"/>
      <c r="ZD26" s="6"/>
      <c r="ZE26" s="6"/>
      <c r="ZF26" s="6"/>
      <c r="ZG26" s="6"/>
      <c r="ZH26" s="6"/>
      <c r="ZI26" s="6"/>
      <c r="ZJ26" s="6"/>
      <c r="ZK26" s="6"/>
      <c r="ZL26" s="6"/>
      <c r="ZM26" s="6"/>
      <c r="ZN26" s="6"/>
      <c r="ZO26" s="6"/>
      <c r="ZP26" s="6"/>
      <c r="ZQ26" s="6"/>
      <c r="ZR26" s="6"/>
      <c r="ZS26" s="6"/>
      <c r="ZT26" s="6"/>
      <c r="ZU26" s="6"/>
      <c r="ZV26" s="6"/>
      <c r="ZW26" s="6"/>
      <c r="ZX26" s="6"/>
      <c r="ZY26" s="6"/>
      <c r="ZZ26" s="6"/>
      <c r="AAA26" s="6"/>
      <c r="AAB26" s="6"/>
      <c r="AAC26" s="6"/>
      <c r="AAD26" s="6"/>
      <c r="AAE26" s="6"/>
      <c r="AAF26" s="6"/>
      <c r="AAG26" s="6"/>
      <c r="AAH26" s="6"/>
      <c r="AAI26" s="6"/>
      <c r="AAJ26" s="6"/>
      <c r="AAK26" s="6"/>
      <c r="AAL26" s="6"/>
      <c r="AAM26" s="6"/>
      <c r="AAN26" s="6"/>
      <c r="AAO26" s="6"/>
      <c r="AAP26" s="6"/>
      <c r="AAQ26" s="6"/>
      <c r="AAR26" s="6"/>
      <c r="AAS26" s="6"/>
      <c r="AAT26" s="6"/>
      <c r="AAU26" s="6"/>
      <c r="AAV26" s="6"/>
      <c r="AAW26" s="6"/>
      <c r="AAX26" s="6"/>
      <c r="AAY26" s="6"/>
      <c r="AAZ26" s="6"/>
      <c r="ABA26" s="6"/>
      <c r="ABB26" s="6"/>
      <c r="ABC26" s="6"/>
      <c r="ABD26" s="6"/>
      <c r="ABE26" s="6"/>
      <c r="ABF26" s="6"/>
      <c r="ABG26" s="6"/>
      <c r="ABH26" s="6"/>
      <c r="ABI26" s="6"/>
      <c r="ABJ26" s="6"/>
      <c r="ABK26" s="6"/>
      <c r="ABL26" s="6"/>
      <c r="ABM26" s="6"/>
      <c r="ABN26" s="6"/>
      <c r="ABO26" s="6"/>
      <c r="ABP26" s="6"/>
      <c r="ABQ26" s="6"/>
      <c r="ABR26" s="6"/>
      <c r="ABS26" s="6"/>
      <c r="ABT26" s="6"/>
      <c r="ABU26" s="6"/>
      <c r="ABV26" s="6"/>
      <c r="ABW26" s="6"/>
      <c r="ABX26" s="6"/>
      <c r="ABY26" s="6"/>
      <c r="ABZ26" s="6"/>
      <c r="ACA26" s="6"/>
      <c r="ACB26" s="6"/>
      <c r="ACC26" s="6"/>
      <c r="ACD26" s="6"/>
      <c r="ACE26" s="6"/>
      <c r="ACF26" s="6"/>
      <c r="ACG26" s="6"/>
      <c r="ACH26" s="6"/>
      <c r="ACI26" s="6"/>
      <c r="ACJ26" s="6"/>
      <c r="ACK26" s="6"/>
      <c r="ACL26" s="6"/>
      <c r="ACM26" s="6"/>
      <c r="ACN26" s="6"/>
      <c r="ACO26" s="6"/>
      <c r="ACP26" s="6"/>
      <c r="ACQ26" s="6"/>
      <c r="ACR26" s="6"/>
      <c r="ACS26" s="6"/>
      <c r="ACT26" s="6"/>
      <c r="ACU26" s="6"/>
      <c r="ACV26" s="6"/>
      <c r="ACW26" s="6"/>
      <c r="ACX26" s="6"/>
      <c r="ACY26" s="6"/>
      <c r="ACZ26" s="6"/>
      <c r="ADA26" s="6"/>
      <c r="ADB26" s="6"/>
      <c r="ADC26" s="6"/>
      <c r="ADD26" s="6"/>
      <c r="ADE26" s="6"/>
      <c r="ADF26" s="6"/>
      <c r="ADG26" s="6"/>
      <c r="ADH26" s="6"/>
      <c r="ADI26" s="6"/>
      <c r="ADJ26" s="6"/>
      <c r="ADK26" s="6"/>
      <c r="ADL26" s="6"/>
      <c r="ADM26" s="6"/>
      <c r="ADN26" s="6"/>
      <c r="ADO26" s="6"/>
      <c r="ADP26" s="6"/>
      <c r="ADQ26" s="6"/>
      <c r="ADR26" s="6"/>
      <c r="ADS26" s="6"/>
      <c r="ADT26" s="6"/>
      <c r="ADU26" s="6"/>
      <c r="ADV26" s="6"/>
      <c r="ADW26" s="6"/>
      <c r="ADX26" s="6"/>
      <c r="ADY26" s="6"/>
      <c r="ADZ26" s="6"/>
      <c r="AEA26" s="6"/>
      <c r="AEB26" s="6"/>
      <c r="AEC26" s="6"/>
      <c r="AED26" s="6"/>
      <c r="AEE26" s="6"/>
      <c r="AEF26" s="6"/>
      <c r="AEG26" s="6"/>
      <c r="AEH26" s="6"/>
      <c r="AEI26" s="6"/>
      <c r="AEJ26" s="6"/>
      <c r="AEK26" s="6"/>
      <c r="AEL26" s="6"/>
      <c r="AEM26" s="6"/>
      <c r="AEN26" s="6"/>
      <c r="AEO26" s="6"/>
      <c r="AEP26" s="6"/>
      <c r="AEQ26" s="6"/>
      <c r="AER26" s="6"/>
      <c r="AES26" s="6"/>
      <c r="AET26" s="6"/>
      <c r="AEU26" s="6"/>
      <c r="AEV26" s="6"/>
      <c r="AEW26" s="6"/>
      <c r="AEX26" s="6"/>
      <c r="AEY26" s="6"/>
      <c r="AEZ26" s="6"/>
      <c r="AFA26" s="6"/>
      <c r="AFB26" s="6"/>
      <c r="AFC26" s="6"/>
      <c r="AFD26" s="6"/>
      <c r="AFE26" s="6"/>
      <c r="AFF26" s="6"/>
      <c r="AFG26" s="6"/>
      <c r="AFH26" s="6"/>
      <c r="AFI26" s="6"/>
      <c r="AFJ26" s="6"/>
      <c r="AFK26" s="6"/>
      <c r="AFL26" s="6"/>
      <c r="AFM26" s="6"/>
      <c r="AFN26" s="6"/>
      <c r="AFO26" s="6"/>
      <c r="AFP26" s="6"/>
      <c r="AFQ26" s="6"/>
      <c r="AFR26" s="6"/>
      <c r="AFS26" s="6"/>
      <c r="AFT26" s="6"/>
      <c r="AFU26" s="6"/>
      <c r="AFV26" s="6"/>
      <c r="AFW26" s="6"/>
      <c r="AFX26" s="6"/>
      <c r="AFY26" s="6"/>
      <c r="AFZ26" s="6"/>
      <c r="AGA26" s="6"/>
      <c r="AGB26" s="6"/>
      <c r="AGC26" s="6"/>
      <c r="AGD26" s="6"/>
      <c r="AGE26" s="6"/>
      <c r="AGF26" s="6"/>
      <c r="AGG26" s="6"/>
      <c r="AGH26" s="6"/>
      <c r="AGI26" s="6"/>
      <c r="AGJ26" s="6"/>
      <c r="AGK26" s="6"/>
      <c r="AGL26" s="6"/>
      <c r="AGM26" s="6"/>
      <c r="AGN26" s="6"/>
      <c r="AGO26" s="6"/>
      <c r="AGP26" s="6"/>
      <c r="AGQ26" s="6"/>
      <c r="AGR26" s="6"/>
      <c r="AGS26" s="6"/>
      <c r="AGT26" s="6"/>
      <c r="AGU26" s="6"/>
      <c r="AGV26" s="6"/>
      <c r="AGW26" s="6"/>
      <c r="AGX26" s="6"/>
      <c r="AGY26" s="6"/>
      <c r="AGZ26" s="6"/>
      <c r="AHA26" s="6"/>
      <c r="AHB26" s="6"/>
      <c r="AHC26" s="6"/>
      <c r="AHD26" s="6"/>
      <c r="AHE26" s="6"/>
      <c r="AHF26" s="6"/>
      <c r="AHG26" s="6"/>
      <c r="AHH26" s="6"/>
      <c r="AHI26" s="6"/>
      <c r="AHJ26" s="6"/>
      <c r="AHK26" s="6"/>
      <c r="AHL26" s="6"/>
      <c r="AHM26" s="6"/>
      <c r="AHN26" s="6"/>
      <c r="AHO26" s="6"/>
      <c r="AHP26" s="6"/>
      <c r="AHQ26" s="6"/>
      <c r="AHR26" s="6"/>
      <c r="AHS26" s="6"/>
      <c r="AHT26" s="6"/>
      <c r="AHU26" s="6"/>
      <c r="AHV26" s="6"/>
      <c r="AHW26" s="6"/>
      <c r="AHX26" s="6"/>
      <c r="AHY26" s="6"/>
      <c r="AHZ26" s="6"/>
      <c r="AIA26" s="6"/>
      <c r="AIB26" s="6"/>
      <c r="AIC26" s="6"/>
      <c r="AID26" s="6"/>
      <c r="AIE26" s="6"/>
      <c r="AIF26" s="6"/>
      <c r="AIG26" s="6"/>
      <c r="AIH26" s="6"/>
      <c r="AII26" s="6"/>
      <c r="AIJ26" s="6"/>
      <c r="AIK26" s="6"/>
      <c r="AIL26" s="6"/>
      <c r="AIM26" s="6"/>
      <c r="AIN26" s="6"/>
      <c r="AIO26" s="6"/>
      <c r="AIP26" s="6"/>
      <c r="AIQ26" s="6"/>
      <c r="AIR26" s="6"/>
      <c r="AIS26" s="6"/>
      <c r="AIT26" s="6"/>
      <c r="AIU26" s="6"/>
      <c r="AIV26" s="6"/>
      <c r="AIW26" s="6"/>
      <c r="AIX26" s="6"/>
      <c r="AIY26" s="6"/>
      <c r="AIZ26" s="6"/>
      <c r="AJA26" s="6"/>
      <c r="AJB26" s="6"/>
      <c r="AJC26" s="6"/>
      <c r="AJD26" s="6"/>
      <c r="AJE26" s="6"/>
      <c r="AJF26" s="6"/>
      <c r="AJG26" s="6"/>
      <c r="AJH26" s="6"/>
      <c r="AJI26" s="6"/>
      <c r="AJJ26" s="6"/>
      <c r="AJK26" s="6"/>
      <c r="AJL26" s="6"/>
      <c r="AJM26" s="6"/>
      <c r="AJN26" s="6"/>
      <c r="AJO26" s="6"/>
      <c r="AJP26" s="6"/>
      <c r="AJQ26" s="6"/>
      <c r="AJR26" s="6"/>
      <c r="AJS26" s="6"/>
      <c r="AJT26" s="6"/>
      <c r="AJU26" s="6"/>
      <c r="AJV26" s="6"/>
      <c r="AJW26" s="6"/>
      <c r="AJX26" s="6"/>
      <c r="AJY26" s="6"/>
      <c r="AJZ26" s="6"/>
      <c r="AKA26" s="6"/>
      <c r="AKB26" s="6"/>
      <c r="AKC26" s="6"/>
      <c r="AKD26" s="6"/>
      <c r="AKE26" s="6"/>
      <c r="AKF26" s="6"/>
      <c r="AKG26" s="6"/>
      <c r="AKH26" s="6"/>
      <c r="AKI26" s="6"/>
      <c r="AKJ26" s="6"/>
      <c r="AKK26" s="6"/>
      <c r="AKL26" s="6"/>
      <c r="AKM26" s="6"/>
      <c r="AKN26" s="6"/>
      <c r="AKO26" s="6"/>
      <c r="AKP26" s="6"/>
      <c r="AKQ26" s="6"/>
      <c r="AKR26" s="6"/>
      <c r="AKS26" s="6"/>
      <c r="AKT26" s="6"/>
      <c r="AKU26" s="6"/>
      <c r="AKV26" s="6"/>
      <c r="AKW26" s="6"/>
      <c r="AKX26" s="6"/>
      <c r="AKY26" s="6"/>
      <c r="AKZ26" s="6"/>
      <c r="ALA26" s="6"/>
      <c r="ALB26" s="6"/>
      <c r="ALC26" s="6"/>
      <c r="ALD26" s="6"/>
      <c r="ALE26" s="6"/>
      <c r="ALF26" s="6"/>
      <c r="ALG26" s="6"/>
      <c r="ALH26" s="6"/>
      <c r="ALI26" s="6"/>
      <c r="ALJ26" s="6"/>
      <c r="ALK26" s="6"/>
      <c r="ALL26" s="6"/>
      <c r="ALM26" s="6"/>
      <c r="ALN26" s="6"/>
      <c r="ALO26" s="6"/>
      <c r="ALP26" s="6"/>
      <c r="ALQ26" s="6"/>
      <c r="ALR26" s="6"/>
      <c r="ALS26" s="6"/>
      <c r="ALT26" s="6"/>
      <c r="ALU26" s="6"/>
      <c r="ALV26" s="6"/>
      <c r="ALW26" s="6"/>
      <c r="ALX26" s="6"/>
      <c r="ALY26" s="6"/>
      <c r="ALZ26" s="6"/>
      <c r="AMA26" s="6"/>
      <c r="AMB26" s="6"/>
      <c r="AMC26" s="6"/>
      <c r="AMD26" s="6"/>
      <c r="AME26" s="6"/>
      <c r="AMF26" s="6"/>
      <c r="AMG26" s="6"/>
      <c r="AMH26" s="6"/>
      <c r="AMI26" s="6"/>
      <c r="AMJ26" s="6"/>
      <c r="AMK26" s="6"/>
    </row>
    <row r="27" spans="1:1025" s="5" customFormat="1">
      <c r="A27" s="63"/>
      <c r="B27" s="64"/>
      <c r="C27" s="56"/>
      <c r="D27" s="46"/>
      <c r="E27" s="56"/>
      <c r="F27" s="56"/>
      <c r="G27" s="56"/>
      <c r="H27" s="46"/>
      <c r="I27" s="46"/>
      <c r="J27" s="66"/>
      <c r="K27" s="56"/>
      <c r="L27" s="56"/>
      <c r="M27" s="67"/>
      <c r="N27" s="68"/>
      <c r="O27" s="64"/>
      <c r="P27" s="15"/>
      <c r="Q27" s="33"/>
      <c r="R27" s="34"/>
      <c r="S27" s="34"/>
      <c r="T27" s="34"/>
      <c r="U27" s="88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  <c r="IV27" s="6"/>
      <c r="IW27" s="6"/>
      <c r="IX27" s="6"/>
      <c r="IY27" s="6"/>
      <c r="IZ27" s="6"/>
      <c r="JA27" s="6"/>
      <c r="JB27" s="6"/>
      <c r="JC27" s="6"/>
      <c r="JD27" s="6"/>
      <c r="JE27" s="6"/>
      <c r="JF27" s="6"/>
      <c r="JG27" s="6"/>
      <c r="JH27" s="6"/>
      <c r="JI27" s="6"/>
      <c r="JJ27" s="6"/>
      <c r="JK27" s="6"/>
      <c r="JL27" s="6"/>
      <c r="JM27" s="6"/>
      <c r="JN27" s="6"/>
      <c r="JO27" s="6"/>
      <c r="JP27" s="6"/>
      <c r="JQ27" s="6"/>
      <c r="JR27" s="6"/>
      <c r="JS27" s="6"/>
      <c r="JT27" s="6"/>
      <c r="JU27" s="6"/>
      <c r="JV27" s="6"/>
      <c r="JW27" s="6"/>
      <c r="JX27" s="6"/>
      <c r="JY27" s="6"/>
      <c r="JZ27" s="6"/>
      <c r="KA27" s="6"/>
      <c r="KB27" s="6"/>
      <c r="KC27" s="6"/>
      <c r="KD27" s="6"/>
      <c r="KE27" s="6"/>
      <c r="KF27" s="6"/>
      <c r="KG27" s="6"/>
      <c r="KH27" s="6"/>
      <c r="KI27" s="6"/>
      <c r="KJ27" s="6"/>
      <c r="KK27" s="6"/>
      <c r="KL27" s="6"/>
      <c r="KM27" s="6"/>
      <c r="KN27" s="6"/>
      <c r="KO27" s="6"/>
      <c r="KP27" s="6"/>
      <c r="KQ27" s="6"/>
      <c r="KR27" s="6"/>
      <c r="KS27" s="6"/>
      <c r="KT27" s="6"/>
      <c r="KU27" s="6"/>
      <c r="KV27" s="6"/>
      <c r="KW27" s="6"/>
      <c r="KX27" s="6"/>
      <c r="KY27" s="6"/>
      <c r="KZ27" s="6"/>
      <c r="LA27" s="6"/>
      <c r="LB27" s="6"/>
      <c r="LC27" s="6"/>
      <c r="LD27" s="6"/>
      <c r="LE27" s="6"/>
      <c r="LF27" s="6"/>
      <c r="LG27" s="6"/>
      <c r="LH27" s="6"/>
      <c r="LI27" s="6"/>
      <c r="LJ27" s="6"/>
      <c r="LK27" s="6"/>
      <c r="LL27" s="6"/>
      <c r="LM27" s="6"/>
      <c r="LN27" s="6"/>
      <c r="LO27" s="6"/>
      <c r="LP27" s="6"/>
      <c r="LQ27" s="6"/>
      <c r="LR27" s="6"/>
      <c r="LS27" s="6"/>
      <c r="LT27" s="6"/>
      <c r="LU27" s="6"/>
      <c r="LV27" s="6"/>
      <c r="LW27" s="6"/>
      <c r="LX27" s="6"/>
      <c r="LY27" s="6"/>
      <c r="LZ27" s="6"/>
      <c r="MA27" s="6"/>
      <c r="MB27" s="6"/>
      <c r="MC27" s="6"/>
      <c r="MD27" s="6"/>
      <c r="ME27" s="6"/>
      <c r="MF27" s="6"/>
      <c r="MG27" s="6"/>
      <c r="MH27" s="6"/>
      <c r="MI27" s="6"/>
      <c r="MJ27" s="6"/>
      <c r="MK27" s="6"/>
      <c r="ML27" s="6"/>
      <c r="MM27" s="6"/>
      <c r="MN27" s="6"/>
      <c r="MO27" s="6"/>
      <c r="MP27" s="6"/>
      <c r="MQ27" s="6"/>
      <c r="MR27" s="6"/>
      <c r="MS27" s="6"/>
      <c r="MT27" s="6"/>
      <c r="MU27" s="6"/>
      <c r="MV27" s="6"/>
      <c r="MW27" s="6"/>
      <c r="MX27" s="6"/>
      <c r="MY27" s="6"/>
      <c r="MZ27" s="6"/>
      <c r="NA27" s="6"/>
      <c r="NB27" s="6"/>
      <c r="NC27" s="6"/>
      <c r="ND27" s="6"/>
      <c r="NE27" s="6"/>
      <c r="NF27" s="6"/>
      <c r="NG27" s="6"/>
      <c r="NH27" s="6"/>
      <c r="NI27" s="6"/>
      <c r="NJ27" s="6"/>
      <c r="NK27" s="6"/>
      <c r="NL27" s="6"/>
      <c r="NM27" s="6"/>
      <c r="NN27" s="6"/>
      <c r="NO27" s="6"/>
      <c r="NP27" s="6"/>
      <c r="NQ27" s="6"/>
      <c r="NR27" s="6"/>
      <c r="NS27" s="6"/>
      <c r="NT27" s="6"/>
      <c r="NU27" s="6"/>
      <c r="NV27" s="6"/>
      <c r="NW27" s="6"/>
      <c r="NX27" s="6"/>
      <c r="NY27" s="6"/>
      <c r="NZ27" s="6"/>
      <c r="OA27" s="6"/>
      <c r="OB27" s="6"/>
      <c r="OC27" s="6"/>
      <c r="OD27" s="6"/>
      <c r="OE27" s="6"/>
      <c r="OF27" s="6"/>
      <c r="OG27" s="6"/>
      <c r="OH27" s="6"/>
      <c r="OI27" s="6"/>
      <c r="OJ27" s="6"/>
      <c r="OK27" s="6"/>
      <c r="OL27" s="6"/>
      <c r="OM27" s="6"/>
      <c r="ON27" s="6"/>
      <c r="OO27" s="6"/>
      <c r="OP27" s="6"/>
      <c r="OQ27" s="6"/>
      <c r="OR27" s="6"/>
      <c r="OS27" s="6"/>
      <c r="OT27" s="6"/>
      <c r="OU27" s="6"/>
      <c r="OV27" s="6"/>
      <c r="OW27" s="6"/>
      <c r="OX27" s="6"/>
      <c r="OY27" s="6"/>
      <c r="OZ27" s="6"/>
      <c r="PA27" s="6"/>
      <c r="PB27" s="6"/>
      <c r="PC27" s="6"/>
      <c r="PD27" s="6"/>
      <c r="PE27" s="6"/>
      <c r="PF27" s="6"/>
      <c r="PG27" s="6"/>
      <c r="PH27" s="6"/>
      <c r="PI27" s="6"/>
      <c r="PJ27" s="6"/>
      <c r="PK27" s="6"/>
      <c r="PL27" s="6"/>
      <c r="PM27" s="6"/>
      <c r="PN27" s="6"/>
      <c r="PO27" s="6"/>
      <c r="PP27" s="6"/>
      <c r="PQ27" s="6"/>
      <c r="PR27" s="6"/>
      <c r="PS27" s="6"/>
      <c r="PT27" s="6"/>
      <c r="PU27" s="6"/>
      <c r="PV27" s="6"/>
      <c r="PW27" s="6"/>
      <c r="PX27" s="6"/>
      <c r="PY27" s="6"/>
      <c r="PZ27" s="6"/>
      <c r="QA27" s="6"/>
      <c r="QB27" s="6"/>
      <c r="QC27" s="6"/>
      <c r="QD27" s="6"/>
      <c r="QE27" s="6"/>
      <c r="QF27" s="6"/>
      <c r="QG27" s="6"/>
      <c r="QH27" s="6"/>
      <c r="QI27" s="6"/>
      <c r="QJ27" s="6"/>
      <c r="QK27" s="6"/>
      <c r="QL27" s="6"/>
      <c r="QM27" s="6"/>
      <c r="QN27" s="6"/>
      <c r="QO27" s="6"/>
      <c r="QP27" s="6"/>
      <c r="QQ27" s="6"/>
      <c r="QR27" s="6"/>
      <c r="QS27" s="6"/>
      <c r="QT27" s="6"/>
      <c r="QU27" s="6"/>
      <c r="QV27" s="6"/>
      <c r="QW27" s="6"/>
      <c r="QX27" s="6"/>
      <c r="QY27" s="6"/>
      <c r="QZ27" s="6"/>
      <c r="RA27" s="6"/>
      <c r="RB27" s="6"/>
      <c r="RC27" s="6"/>
      <c r="RD27" s="6"/>
      <c r="RE27" s="6"/>
      <c r="RF27" s="6"/>
      <c r="RG27" s="6"/>
      <c r="RH27" s="6"/>
      <c r="RI27" s="6"/>
      <c r="RJ27" s="6"/>
      <c r="RK27" s="6"/>
      <c r="RL27" s="6"/>
      <c r="RM27" s="6"/>
      <c r="RN27" s="6"/>
      <c r="RO27" s="6"/>
      <c r="RP27" s="6"/>
      <c r="RQ27" s="6"/>
      <c r="RR27" s="6"/>
      <c r="RS27" s="6"/>
      <c r="RT27" s="6"/>
      <c r="RU27" s="6"/>
      <c r="RV27" s="6"/>
      <c r="RW27" s="6"/>
      <c r="RX27" s="6"/>
      <c r="RY27" s="6"/>
      <c r="RZ27" s="6"/>
      <c r="SA27" s="6"/>
      <c r="SB27" s="6"/>
      <c r="SC27" s="6"/>
      <c r="SD27" s="6"/>
      <c r="SE27" s="6"/>
      <c r="SF27" s="6"/>
      <c r="SG27" s="6"/>
      <c r="SH27" s="6"/>
      <c r="SI27" s="6"/>
      <c r="SJ27" s="6"/>
      <c r="SK27" s="6"/>
      <c r="SL27" s="6"/>
      <c r="SM27" s="6"/>
      <c r="SN27" s="6"/>
      <c r="SO27" s="6"/>
      <c r="SP27" s="6"/>
      <c r="SQ27" s="6"/>
      <c r="SR27" s="6"/>
      <c r="SS27" s="6"/>
      <c r="ST27" s="6"/>
      <c r="SU27" s="6"/>
      <c r="SV27" s="6"/>
      <c r="SW27" s="6"/>
      <c r="SX27" s="6"/>
      <c r="SY27" s="6"/>
      <c r="SZ27" s="6"/>
      <c r="TA27" s="6"/>
      <c r="TB27" s="6"/>
      <c r="TC27" s="6"/>
      <c r="TD27" s="6"/>
      <c r="TE27" s="6"/>
      <c r="TF27" s="6"/>
      <c r="TG27" s="6"/>
      <c r="TH27" s="6"/>
      <c r="TI27" s="6"/>
      <c r="TJ27" s="6"/>
      <c r="TK27" s="6"/>
      <c r="TL27" s="6"/>
      <c r="TM27" s="6"/>
      <c r="TN27" s="6"/>
      <c r="TO27" s="6"/>
      <c r="TP27" s="6"/>
      <c r="TQ27" s="6"/>
      <c r="TR27" s="6"/>
      <c r="TS27" s="6"/>
      <c r="TT27" s="6"/>
      <c r="TU27" s="6"/>
      <c r="TV27" s="6"/>
      <c r="TW27" s="6"/>
      <c r="TX27" s="6"/>
      <c r="TY27" s="6"/>
      <c r="TZ27" s="6"/>
      <c r="UA27" s="6"/>
      <c r="UB27" s="6"/>
      <c r="UC27" s="6"/>
      <c r="UD27" s="6"/>
      <c r="UE27" s="6"/>
      <c r="UF27" s="6"/>
      <c r="UG27" s="6"/>
      <c r="UH27" s="6"/>
      <c r="UI27" s="6"/>
      <c r="UJ27" s="6"/>
      <c r="UK27" s="6"/>
      <c r="UL27" s="6"/>
      <c r="UM27" s="6"/>
      <c r="UN27" s="6"/>
      <c r="UO27" s="6"/>
      <c r="UP27" s="6"/>
      <c r="UQ27" s="6"/>
      <c r="UR27" s="6"/>
      <c r="US27" s="6"/>
      <c r="UT27" s="6"/>
      <c r="UU27" s="6"/>
      <c r="UV27" s="6"/>
      <c r="UW27" s="6"/>
      <c r="UX27" s="6"/>
      <c r="UY27" s="6"/>
      <c r="UZ27" s="6"/>
      <c r="VA27" s="6"/>
      <c r="VB27" s="6"/>
      <c r="VC27" s="6"/>
      <c r="VD27" s="6"/>
      <c r="VE27" s="6"/>
      <c r="VF27" s="6"/>
      <c r="VG27" s="6"/>
      <c r="VH27" s="6"/>
      <c r="VI27" s="6"/>
      <c r="VJ27" s="6"/>
      <c r="VK27" s="6"/>
      <c r="VL27" s="6"/>
      <c r="VM27" s="6"/>
      <c r="VN27" s="6"/>
      <c r="VO27" s="6"/>
      <c r="VP27" s="6"/>
      <c r="VQ27" s="6"/>
      <c r="VR27" s="6"/>
      <c r="VS27" s="6"/>
      <c r="VT27" s="6"/>
      <c r="VU27" s="6"/>
      <c r="VV27" s="6"/>
      <c r="VW27" s="6"/>
      <c r="VX27" s="6"/>
      <c r="VY27" s="6"/>
      <c r="VZ27" s="6"/>
      <c r="WA27" s="6"/>
      <c r="WB27" s="6"/>
      <c r="WC27" s="6"/>
      <c r="WD27" s="6"/>
      <c r="WE27" s="6"/>
      <c r="WF27" s="6"/>
      <c r="WG27" s="6"/>
      <c r="WH27" s="6"/>
      <c r="WI27" s="6"/>
      <c r="WJ27" s="6"/>
      <c r="WK27" s="6"/>
      <c r="WL27" s="6"/>
      <c r="WM27" s="6"/>
      <c r="WN27" s="6"/>
      <c r="WO27" s="6"/>
      <c r="WP27" s="6"/>
      <c r="WQ27" s="6"/>
      <c r="WR27" s="6"/>
      <c r="WS27" s="6"/>
      <c r="WT27" s="6"/>
      <c r="WU27" s="6"/>
      <c r="WV27" s="6"/>
      <c r="WW27" s="6"/>
      <c r="WX27" s="6"/>
      <c r="WY27" s="6"/>
      <c r="WZ27" s="6"/>
      <c r="XA27" s="6"/>
      <c r="XB27" s="6"/>
      <c r="XC27" s="6"/>
      <c r="XD27" s="6"/>
      <c r="XE27" s="6"/>
      <c r="XF27" s="6"/>
      <c r="XG27" s="6"/>
      <c r="XH27" s="6"/>
      <c r="XI27" s="6"/>
      <c r="XJ27" s="6"/>
      <c r="XK27" s="6"/>
      <c r="XL27" s="6"/>
      <c r="XM27" s="6"/>
      <c r="XN27" s="6"/>
      <c r="XO27" s="6"/>
      <c r="XP27" s="6"/>
      <c r="XQ27" s="6"/>
      <c r="XR27" s="6"/>
      <c r="XS27" s="6"/>
      <c r="XT27" s="6"/>
      <c r="XU27" s="6"/>
      <c r="XV27" s="6"/>
      <c r="XW27" s="6"/>
      <c r="XX27" s="6"/>
      <c r="XY27" s="6"/>
      <c r="XZ27" s="6"/>
      <c r="YA27" s="6"/>
      <c r="YB27" s="6"/>
      <c r="YC27" s="6"/>
      <c r="YD27" s="6"/>
      <c r="YE27" s="6"/>
      <c r="YF27" s="6"/>
      <c r="YG27" s="6"/>
      <c r="YH27" s="6"/>
      <c r="YI27" s="6"/>
      <c r="YJ27" s="6"/>
      <c r="YK27" s="6"/>
      <c r="YL27" s="6"/>
      <c r="YM27" s="6"/>
      <c r="YN27" s="6"/>
      <c r="YO27" s="6"/>
      <c r="YP27" s="6"/>
      <c r="YQ27" s="6"/>
      <c r="YR27" s="6"/>
      <c r="YS27" s="6"/>
      <c r="YT27" s="6"/>
      <c r="YU27" s="6"/>
      <c r="YV27" s="6"/>
      <c r="YW27" s="6"/>
      <c r="YX27" s="6"/>
      <c r="YY27" s="6"/>
      <c r="YZ27" s="6"/>
      <c r="ZA27" s="6"/>
      <c r="ZB27" s="6"/>
      <c r="ZC27" s="6"/>
      <c r="ZD27" s="6"/>
      <c r="ZE27" s="6"/>
      <c r="ZF27" s="6"/>
      <c r="ZG27" s="6"/>
      <c r="ZH27" s="6"/>
      <c r="ZI27" s="6"/>
      <c r="ZJ27" s="6"/>
      <c r="ZK27" s="6"/>
      <c r="ZL27" s="6"/>
      <c r="ZM27" s="6"/>
      <c r="ZN27" s="6"/>
      <c r="ZO27" s="6"/>
      <c r="ZP27" s="6"/>
      <c r="ZQ27" s="6"/>
      <c r="ZR27" s="6"/>
      <c r="ZS27" s="6"/>
      <c r="ZT27" s="6"/>
      <c r="ZU27" s="6"/>
      <c r="ZV27" s="6"/>
      <c r="ZW27" s="6"/>
      <c r="ZX27" s="6"/>
      <c r="ZY27" s="6"/>
      <c r="ZZ27" s="6"/>
      <c r="AAA27" s="6"/>
      <c r="AAB27" s="6"/>
      <c r="AAC27" s="6"/>
      <c r="AAD27" s="6"/>
      <c r="AAE27" s="6"/>
      <c r="AAF27" s="6"/>
      <c r="AAG27" s="6"/>
      <c r="AAH27" s="6"/>
      <c r="AAI27" s="6"/>
      <c r="AAJ27" s="6"/>
      <c r="AAK27" s="6"/>
      <c r="AAL27" s="6"/>
      <c r="AAM27" s="6"/>
      <c r="AAN27" s="6"/>
      <c r="AAO27" s="6"/>
      <c r="AAP27" s="6"/>
      <c r="AAQ27" s="6"/>
      <c r="AAR27" s="6"/>
      <c r="AAS27" s="6"/>
      <c r="AAT27" s="6"/>
      <c r="AAU27" s="6"/>
      <c r="AAV27" s="6"/>
      <c r="AAW27" s="6"/>
      <c r="AAX27" s="6"/>
      <c r="AAY27" s="6"/>
      <c r="AAZ27" s="6"/>
      <c r="ABA27" s="6"/>
      <c r="ABB27" s="6"/>
      <c r="ABC27" s="6"/>
      <c r="ABD27" s="6"/>
      <c r="ABE27" s="6"/>
      <c r="ABF27" s="6"/>
      <c r="ABG27" s="6"/>
      <c r="ABH27" s="6"/>
      <c r="ABI27" s="6"/>
      <c r="ABJ27" s="6"/>
      <c r="ABK27" s="6"/>
      <c r="ABL27" s="6"/>
      <c r="ABM27" s="6"/>
      <c r="ABN27" s="6"/>
      <c r="ABO27" s="6"/>
      <c r="ABP27" s="6"/>
      <c r="ABQ27" s="6"/>
      <c r="ABR27" s="6"/>
      <c r="ABS27" s="6"/>
      <c r="ABT27" s="6"/>
      <c r="ABU27" s="6"/>
      <c r="ABV27" s="6"/>
      <c r="ABW27" s="6"/>
      <c r="ABX27" s="6"/>
      <c r="ABY27" s="6"/>
      <c r="ABZ27" s="6"/>
      <c r="ACA27" s="6"/>
      <c r="ACB27" s="6"/>
      <c r="ACC27" s="6"/>
      <c r="ACD27" s="6"/>
      <c r="ACE27" s="6"/>
      <c r="ACF27" s="6"/>
      <c r="ACG27" s="6"/>
      <c r="ACH27" s="6"/>
      <c r="ACI27" s="6"/>
      <c r="ACJ27" s="6"/>
      <c r="ACK27" s="6"/>
      <c r="ACL27" s="6"/>
      <c r="ACM27" s="6"/>
      <c r="ACN27" s="6"/>
      <c r="ACO27" s="6"/>
      <c r="ACP27" s="6"/>
      <c r="ACQ27" s="6"/>
      <c r="ACR27" s="6"/>
      <c r="ACS27" s="6"/>
      <c r="ACT27" s="6"/>
      <c r="ACU27" s="6"/>
      <c r="ACV27" s="6"/>
      <c r="ACW27" s="6"/>
      <c r="ACX27" s="6"/>
      <c r="ACY27" s="6"/>
      <c r="ACZ27" s="6"/>
      <c r="ADA27" s="6"/>
      <c r="ADB27" s="6"/>
      <c r="ADC27" s="6"/>
      <c r="ADD27" s="6"/>
      <c r="ADE27" s="6"/>
      <c r="ADF27" s="6"/>
      <c r="ADG27" s="6"/>
      <c r="ADH27" s="6"/>
      <c r="ADI27" s="6"/>
      <c r="ADJ27" s="6"/>
      <c r="ADK27" s="6"/>
      <c r="ADL27" s="6"/>
      <c r="ADM27" s="6"/>
      <c r="ADN27" s="6"/>
      <c r="ADO27" s="6"/>
      <c r="ADP27" s="6"/>
      <c r="ADQ27" s="6"/>
      <c r="ADR27" s="6"/>
      <c r="ADS27" s="6"/>
      <c r="ADT27" s="6"/>
      <c r="ADU27" s="6"/>
      <c r="ADV27" s="6"/>
      <c r="ADW27" s="6"/>
      <c r="ADX27" s="6"/>
      <c r="ADY27" s="6"/>
      <c r="ADZ27" s="6"/>
      <c r="AEA27" s="6"/>
      <c r="AEB27" s="6"/>
      <c r="AEC27" s="6"/>
      <c r="AED27" s="6"/>
      <c r="AEE27" s="6"/>
      <c r="AEF27" s="6"/>
      <c r="AEG27" s="6"/>
      <c r="AEH27" s="6"/>
      <c r="AEI27" s="6"/>
      <c r="AEJ27" s="6"/>
      <c r="AEK27" s="6"/>
      <c r="AEL27" s="6"/>
      <c r="AEM27" s="6"/>
      <c r="AEN27" s="6"/>
      <c r="AEO27" s="6"/>
      <c r="AEP27" s="6"/>
      <c r="AEQ27" s="6"/>
      <c r="AER27" s="6"/>
      <c r="AES27" s="6"/>
      <c r="AET27" s="6"/>
      <c r="AEU27" s="6"/>
      <c r="AEV27" s="6"/>
      <c r="AEW27" s="6"/>
      <c r="AEX27" s="6"/>
      <c r="AEY27" s="6"/>
      <c r="AEZ27" s="6"/>
      <c r="AFA27" s="6"/>
      <c r="AFB27" s="6"/>
      <c r="AFC27" s="6"/>
      <c r="AFD27" s="6"/>
      <c r="AFE27" s="6"/>
      <c r="AFF27" s="6"/>
      <c r="AFG27" s="6"/>
      <c r="AFH27" s="6"/>
      <c r="AFI27" s="6"/>
      <c r="AFJ27" s="6"/>
      <c r="AFK27" s="6"/>
      <c r="AFL27" s="6"/>
      <c r="AFM27" s="6"/>
      <c r="AFN27" s="6"/>
      <c r="AFO27" s="6"/>
      <c r="AFP27" s="6"/>
      <c r="AFQ27" s="6"/>
      <c r="AFR27" s="6"/>
      <c r="AFS27" s="6"/>
      <c r="AFT27" s="6"/>
      <c r="AFU27" s="6"/>
      <c r="AFV27" s="6"/>
      <c r="AFW27" s="6"/>
      <c r="AFX27" s="6"/>
      <c r="AFY27" s="6"/>
      <c r="AFZ27" s="6"/>
      <c r="AGA27" s="6"/>
      <c r="AGB27" s="6"/>
      <c r="AGC27" s="6"/>
      <c r="AGD27" s="6"/>
      <c r="AGE27" s="6"/>
      <c r="AGF27" s="6"/>
      <c r="AGG27" s="6"/>
      <c r="AGH27" s="6"/>
      <c r="AGI27" s="6"/>
      <c r="AGJ27" s="6"/>
      <c r="AGK27" s="6"/>
      <c r="AGL27" s="6"/>
      <c r="AGM27" s="6"/>
      <c r="AGN27" s="6"/>
      <c r="AGO27" s="6"/>
      <c r="AGP27" s="6"/>
      <c r="AGQ27" s="6"/>
      <c r="AGR27" s="6"/>
      <c r="AGS27" s="6"/>
      <c r="AGT27" s="6"/>
      <c r="AGU27" s="6"/>
      <c r="AGV27" s="6"/>
      <c r="AGW27" s="6"/>
      <c r="AGX27" s="6"/>
      <c r="AGY27" s="6"/>
      <c r="AGZ27" s="6"/>
      <c r="AHA27" s="6"/>
      <c r="AHB27" s="6"/>
      <c r="AHC27" s="6"/>
      <c r="AHD27" s="6"/>
      <c r="AHE27" s="6"/>
      <c r="AHF27" s="6"/>
      <c r="AHG27" s="6"/>
      <c r="AHH27" s="6"/>
      <c r="AHI27" s="6"/>
      <c r="AHJ27" s="6"/>
      <c r="AHK27" s="6"/>
      <c r="AHL27" s="6"/>
      <c r="AHM27" s="6"/>
      <c r="AHN27" s="6"/>
      <c r="AHO27" s="6"/>
      <c r="AHP27" s="6"/>
      <c r="AHQ27" s="6"/>
      <c r="AHR27" s="6"/>
      <c r="AHS27" s="6"/>
      <c r="AHT27" s="6"/>
      <c r="AHU27" s="6"/>
      <c r="AHV27" s="6"/>
      <c r="AHW27" s="6"/>
      <c r="AHX27" s="6"/>
      <c r="AHY27" s="6"/>
      <c r="AHZ27" s="6"/>
      <c r="AIA27" s="6"/>
      <c r="AIB27" s="6"/>
      <c r="AIC27" s="6"/>
      <c r="AID27" s="6"/>
      <c r="AIE27" s="6"/>
      <c r="AIF27" s="6"/>
      <c r="AIG27" s="6"/>
      <c r="AIH27" s="6"/>
      <c r="AII27" s="6"/>
      <c r="AIJ27" s="6"/>
      <c r="AIK27" s="6"/>
      <c r="AIL27" s="6"/>
      <c r="AIM27" s="6"/>
      <c r="AIN27" s="6"/>
      <c r="AIO27" s="6"/>
      <c r="AIP27" s="6"/>
      <c r="AIQ27" s="6"/>
      <c r="AIR27" s="6"/>
      <c r="AIS27" s="6"/>
      <c r="AIT27" s="6"/>
      <c r="AIU27" s="6"/>
      <c r="AIV27" s="6"/>
      <c r="AIW27" s="6"/>
      <c r="AIX27" s="6"/>
      <c r="AIY27" s="6"/>
      <c r="AIZ27" s="6"/>
      <c r="AJA27" s="6"/>
      <c r="AJB27" s="6"/>
      <c r="AJC27" s="6"/>
      <c r="AJD27" s="6"/>
      <c r="AJE27" s="6"/>
      <c r="AJF27" s="6"/>
      <c r="AJG27" s="6"/>
      <c r="AJH27" s="6"/>
      <c r="AJI27" s="6"/>
      <c r="AJJ27" s="6"/>
      <c r="AJK27" s="6"/>
      <c r="AJL27" s="6"/>
      <c r="AJM27" s="6"/>
      <c r="AJN27" s="6"/>
      <c r="AJO27" s="6"/>
      <c r="AJP27" s="6"/>
      <c r="AJQ27" s="6"/>
      <c r="AJR27" s="6"/>
      <c r="AJS27" s="6"/>
      <c r="AJT27" s="6"/>
      <c r="AJU27" s="6"/>
      <c r="AJV27" s="6"/>
      <c r="AJW27" s="6"/>
      <c r="AJX27" s="6"/>
      <c r="AJY27" s="6"/>
      <c r="AJZ27" s="6"/>
      <c r="AKA27" s="6"/>
      <c r="AKB27" s="6"/>
      <c r="AKC27" s="6"/>
      <c r="AKD27" s="6"/>
      <c r="AKE27" s="6"/>
      <c r="AKF27" s="6"/>
      <c r="AKG27" s="6"/>
      <c r="AKH27" s="6"/>
      <c r="AKI27" s="6"/>
      <c r="AKJ27" s="6"/>
      <c r="AKK27" s="6"/>
      <c r="AKL27" s="6"/>
      <c r="AKM27" s="6"/>
      <c r="AKN27" s="6"/>
      <c r="AKO27" s="6"/>
      <c r="AKP27" s="6"/>
      <c r="AKQ27" s="6"/>
      <c r="AKR27" s="6"/>
      <c r="AKS27" s="6"/>
      <c r="AKT27" s="6"/>
      <c r="AKU27" s="6"/>
      <c r="AKV27" s="6"/>
      <c r="AKW27" s="6"/>
      <c r="AKX27" s="6"/>
      <c r="AKY27" s="6"/>
      <c r="AKZ27" s="6"/>
      <c r="ALA27" s="6"/>
      <c r="ALB27" s="6"/>
      <c r="ALC27" s="6"/>
      <c r="ALD27" s="6"/>
      <c r="ALE27" s="6"/>
      <c r="ALF27" s="6"/>
      <c r="ALG27" s="6"/>
      <c r="ALH27" s="6"/>
      <c r="ALI27" s="6"/>
      <c r="ALJ27" s="6"/>
      <c r="ALK27" s="6"/>
      <c r="ALL27" s="6"/>
      <c r="ALM27" s="6"/>
      <c r="ALN27" s="6"/>
      <c r="ALO27" s="6"/>
      <c r="ALP27" s="6"/>
      <c r="ALQ27" s="6"/>
      <c r="ALR27" s="6"/>
      <c r="ALS27" s="6"/>
      <c r="ALT27" s="6"/>
      <c r="ALU27" s="6"/>
      <c r="ALV27" s="6"/>
      <c r="ALW27" s="6"/>
      <c r="ALX27" s="6"/>
      <c r="ALY27" s="6"/>
      <c r="ALZ27" s="6"/>
      <c r="AMA27" s="6"/>
      <c r="AMB27" s="6"/>
      <c r="AMC27" s="6"/>
      <c r="AMD27" s="6"/>
      <c r="AME27" s="6"/>
      <c r="AMF27" s="6"/>
      <c r="AMG27" s="6"/>
      <c r="AMH27" s="6"/>
      <c r="AMI27" s="6"/>
      <c r="AMJ27" s="6"/>
      <c r="AMK27" s="6"/>
    </row>
    <row r="28" spans="1:1025" s="5" customFormat="1">
      <c r="A28" s="111" t="s">
        <v>82</v>
      </c>
      <c r="B28" s="111"/>
      <c r="C28" s="111"/>
      <c r="D28" s="111"/>
      <c r="E28" s="111"/>
      <c r="F28" s="111"/>
      <c r="G28" s="111"/>
      <c r="H28" s="111"/>
      <c r="I28" s="111"/>
      <c r="J28" s="111"/>
      <c r="K28" s="111"/>
      <c r="L28" s="111"/>
      <c r="M28" s="111"/>
      <c r="N28" s="111"/>
      <c r="O28" s="64"/>
      <c r="P28" s="15"/>
      <c r="Q28" s="13"/>
      <c r="R28" s="14"/>
      <c r="S28" s="15"/>
      <c r="T28" s="15"/>
      <c r="U28" s="13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  <c r="IV28" s="6"/>
      <c r="IW28" s="6"/>
      <c r="IX28" s="6"/>
      <c r="IY28" s="6"/>
      <c r="IZ28" s="6"/>
      <c r="JA28" s="6"/>
      <c r="JB28" s="6"/>
      <c r="JC28" s="6"/>
      <c r="JD28" s="6"/>
      <c r="JE28" s="6"/>
      <c r="JF28" s="6"/>
      <c r="JG28" s="6"/>
      <c r="JH28" s="6"/>
      <c r="JI28" s="6"/>
      <c r="JJ28" s="6"/>
      <c r="JK28" s="6"/>
      <c r="JL28" s="6"/>
      <c r="JM28" s="6"/>
      <c r="JN28" s="6"/>
      <c r="JO28" s="6"/>
      <c r="JP28" s="6"/>
      <c r="JQ28" s="6"/>
      <c r="JR28" s="6"/>
      <c r="JS28" s="6"/>
      <c r="JT28" s="6"/>
      <c r="JU28" s="6"/>
      <c r="JV28" s="6"/>
      <c r="JW28" s="6"/>
      <c r="JX28" s="6"/>
      <c r="JY28" s="6"/>
      <c r="JZ28" s="6"/>
      <c r="KA28" s="6"/>
      <c r="KB28" s="6"/>
      <c r="KC28" s="6"/>
      <c r="KD28" s="6"/>
      <c r="KE28" s="6"/>
      <c r="KF28" s="6"/>
      <c r="KG28" s="6"/>
      <c r="KH28" s="6"/>
      <c r="KI28" s="6"/>
      <c r="KJ28" s="6"/>
      <c r="KK28" s="6"/>
      <c r="KL28" s="6"/>
      <c r="KM28" s="6"/>
      <c r="KN28" s="6"/>
      <c r="KO28" s="6"/>
      <c r="KP28" s="6"/>
      <c r="KQ28" s="6"/>
      <c r="KR28" s="6"/>
      <c r="KS28" s="6"/>
      <c r="KT28" s="6"/>
      <c r="KU28" s="6"/>
      <c r="KV28" s="6"/>
      <c r="KW28" s="6"/>
      <c r="KX28" s="6"/>
      <c r="KY28" s="6"/>
      <c r="KZ28" s="6"/>
      <c r="LA28" s="6"/>
      <c r="LB28" s="6"/>
      <c r="LC28" s="6"/>
      <c r="LD28" s="6"/>
      <c r="LE28" s="6"/>
      <c r="LF28" s="6"/>
      <c r="LG28" s="6"/>
      <c r="LH28" s="6"/>
      <c r="LI28" s="6"/>
      <c r="LJ28" s="6"/>
      <c r="LK28" s="6"/>
      <c r="LL28" s="6"/>
      <c r="LM28" s="6"/>
      <c r="LN28" s="6"/>
      <c r="LO28" s="6"/>
      <c r="LP28" s="6"/>
      <c r="LQ28" s="6"/>
      <c r="LR28" s="6"/>
      <c r="LS28" s="6"/>
      <c r="LT28" s="6"/>
      <c r="LU28" s="6"/>
      <c r="LV28" s="6"/>
      <c r="LW28" s="6"/>
      <c r="LX28" s="6"/>
      <c r="LY28" s="6"/>
      <c r="LZ28" s="6"/>
      <c r="MA28" s="6"/>
      <c r="MB28" s="6"/>
      <c r="MC28" s="6"/>
      <c r="MD28" s="6"/>
      <c r="ME28" s="6"/>
      <c r="MF28" s="6"/>
      <c r="MG28" s="6"/>
      <c r="MH28" s="6"/>
      <c r="MI28" s="6"/>
      <c r="MJ28" s="6"/>
      <c r="MK28" s="6"/>
      <c r="ML28" s="6"/>
      <c r="MM28" s="6"/>
      <c r="MN28" s="6"/>
      <c r="MO28" s="6"/>
      <c r="MP28" s="6"/>
      <c r="MQ28" s="6"/>
      <c r="MR28" s="6"/>
      <c r="MS28" s="6"/>
      <c r="MT28" s="6"/>
      <c r="MU28" s="6"/>
      <c r="MV28" s="6"/>
      <c r="MW28" s="6"/>
      <c r="MX28" s="6"/>
      <c r="MY28" s="6"/>
      <c r="MZ28" s="6"/>
      <c r="NA28" s="6"/>
      <c r="NB28" s="6"/>
      <c r="NC28" s="6"/>
      <c r="ND28" s="6"/>
      <c r="NE28" s="6"/>
      <c r="NF28" s="6"/>
      <c r="NG28" s="6"/>
      <c r="NH28" s="6"/>
      <c r="NI28" s="6"/>
      <c r="NJ28" s="6"/>
      <c r="NK28" s="6"/>
      <c r="NL28" s="6"/>
      <c r="NM28" s="6"/>
      <c r="NN28" s="6"/>
      <c r="NO28" s="6"/>
      <c r="NP28" s="6"/>
      <c r="NQ28" s="6"/>
      <c r="NR28" s="6"/>
      <c r="NS28" s="6"/>
      <c r="NT28" s="6"/>
      <c r="NU28" s="6"/>
      <c r="NV28" s="6"/>
      <c r="NW28" s="6"/>
      <c r="NX28" s="6"/>
      <c r="NY28" s="6"/>
      <c r="NZ28" s="6"/>
      <c r="OA28" s="6"/>
      <c r="OB28" s="6"/>
      <c r="OC28" s="6"/>
      <c r="OD28" s="6"/>
      <c r="OE28" s="6"/>
      <c r="OF28" s="6"/>
      <c r="OG28" s="6"/>
      <c r="OH28" s="6"/>
      <c r="OI28" s="6"/>
      <c r="OJ28" s="6"/>
      <c r="OK28" s="6"/>
      <c r="OL28" s="6"/>
      <c r="OM28" s="6"/>
      <c r="ON28" s="6"/>
      <c r="OO28" s="6"/>
      <c r="OP28" s="6"/>
      <c r="OQ28" s="6"/>
      <c r="OR28" s="6"/>
      <c r="OS28" s="6"/>
      <c r="OT28" s="6"/>
      <c r="OU28" s="6"/>
      <c r="OV28" s="6"/>
      <c r="OW28" s="6"/>
      <c r="OX28" s="6"/>
      <c r="OY28" s="6"/>
      <c r="OZ28" s="6"/>
      <c r="PA28" s="6"/>
      <c r="PB28" s="6"/>
      <c r="PC28" s="6"/>
      <c r="PD28" s="6"/>
      <c r="PE28" s="6"/>
      <c r="PF28" s="6"/>
      <c r="PG28" s="6"/>
      <c r="PH28" s="6"/>
      <c r="PI28" s="6"/>
      <c r="PJ28" s="6"/>
      <c r="PK28" s="6"/>
      <c r="PL28" s="6"/>
      <c r="PM28" s="6"/>
      <c r="PN28" s="6"/>
      <c r="PO28" s="6"/>
      <c r="PP28" s="6"/>
      <c r="PQ28" s="6"/>
      <c r="PR28" s="6"/>
      <c r="PS28" s="6"/>
      <c r="PT28" s="6"/>
      <c r="PU28" s="6"/>
      <c r="PV28" s="6"/>
      <c r="PW28" s="6"/>
      <c r="PX28" s="6"/>
      <c r="PY28" s="6"/>
      <c r="PZ28" s="6"/>
      <c r="QA28" s="6"/>
      <c r="QB28" s="6"/>
      <c r="QC28" s="6"/>
      <c r="QD28" s="6"/>
      <c r="QE28" s="6"/>
      <c r="QF28" s="6"/>
      <c r="QG28" s="6"/>
      <c r="QH28" s="6"/>
      <c r="QI28" s="6"/>
      <c r="QJ28" s="6"/>
      <c r="QK28" s="6"/>
      <c r="QL28" s="6"/>
      <c r="QM28" s="6"/>
      <c r="QN28" s="6"/>
      <c r="QO28" s="6"/>
      <c r="QP28" s="6"/>
      <c r="QQ28" s="6"/>
      <c r="QR28" s="6"/>
      <c r="QS28" s="6"/>
      <c r="QT28" s="6"/>
      <c r="QU28" s="6"/>
      <c r="QV28" s="6"/>
      <c r="QW28" s="6"/>
      <c r="QX28" s="6"/>
      <c r="QY28" s="6"/>
      <c r="QZ28" s="6"/>
      <c r="RA28" s="6"/>
      <c r="RB28" s="6"/>
      <c r="RC28" s="6"/>
      <c r="RD28" s="6"/>
      <c r="RE28" s="6"/>
      <c r="RF28" s="6"/>
      <c r="RG28" s="6"/>
      <c r="RH28" s="6"/>
      <c r="RI28" s="6"/>
      <c r="RJ28" s="6"/>
      <c r="RK28" s="6"/>
      <c r="RL28" s="6"/>
      <c r="RM28" s="6"/>
      <c r="RN28" s="6"/>
      <c r="RO28" s="6"/>
      <c r="RP28" s="6"/>
      <c r="RQ28" s="6"/>
      <c r="RR28" s="6"/>
      <c r="RS28" s="6"/>
      <c r="RT28" s="6"/>
      <c r="RU28" s="6"/>
      <c r="RV28" s="6"/>
      <c r="RW28" s="6"/>
      <c r="RX28" s="6"/>
      <c r="RY28" s="6"/>
      <c r="RZ28" s="6"/>
      <c r="SA28" s="6"/>
      <c r="SB28" s="6"/>
      <c r="SC28" s="6"/>
      <c r="SD28" s="6"/>
      <c r="SE28" s="6"/>
      <c r="SF28" s="6"/>
      <c r="SG28" s="6"/>
      <c r="SH28" s="6"/>
      <c r="SI28" s="6"/>
      <c r="SJ28" s="6"/>
      <c r="SK28" s="6"/>
      <c r="SL28" s="6"/>
      <c r="SM28" s="6"/>
      <c r="SN28" s="6"/>
      <c r="SO28" s="6"/>
      <c r="SP28" s="6"/>
      <c r="SQ28" s="6"/>
      <c r="SR28" s="6"/>
      <c r="SS28" s="6"/>
      <c r="ST28" s="6"/>
      <c r="SU28" s="6"/>
      <c r="SV28" s="6"/>
      <c r="SW28" s="6"/>
      <c r="SX28" s="6"/>
      <c r="SY28" s="6"/>
      <c r="SZ28" s="6"/>
      <c r="TA28" s="6"/>
      <c r="TB28" s="6"/>
      <c r="TC28" s="6"/>
      <c r="TD28" s="6"/>
      <c r="TE28" s="6"/>
      <c r="TF28" s="6"/>
      <c r="TG28" s="6"/>
      <c r="TH28" s="6"/>
      <c r="TI28" s="6"/>
      <c r="TJ28" s="6"/>
      <c r="TK28" s="6"/>
      <c r="TL28" s="6"/>
      <c r="TM28" s="6"/>
      <c r="TN28" s="6"/>
      <c r="TO28" s="6"/>
      <c r="TP28" s="6"/>
      <c r="TQ28" s="6"/>
      <c r="TR28" s="6"/>
      <c r="TS28" s="6"/>
      <c r="TT28" s="6"/>
      <c r="TU28" s="6"/>
      <c r="TV28" s="6"/>
      <c r="TW28" s="6"/>
      <c r="TX28" s="6"/>
      <c r="TY28" s="6"/>
      <c r="TZ28" s="6"/>
      <c r="UA28" s="6"/>
      <c r="UB28" s="6"/>
      <c r="UC28" s="6"/>
      <c r="UD28" s="6"/>
      <c r="UE28" s="6"/>
      <c r="UF28" s="6"/>
      <c r="UG28" s="6"/>
      <c r="UH28" s="6"/>
      <c r="UI28" s="6"/>
      <c r="UJ28" s="6"/>
      <c r="UK28" s="6"/>
      <c r="UL28" s="6"/>
      <c r="UM28" s="6"/>
      <c r="UN28" s="6"/>
      <c r="UO28" s="6"/>
      <c r="UP28" s="6"/>
      <c r="UQ28" s="6"/>
      <c r="UR28" s="6"/>
      <c r="US28" s="6"/>
      <c r="UT28" s="6"/>
      <c r="UU28" s="6"/>
      <c r="UV28" s="6"/>
      <c r="UW28" s="6"/>
      <c r="UX28" s="6"/>
      <c r="UY28" s="6"/>
      <c r="UZ28" s="6"/>
      <c r="VA28" s="6"/>
      <c r="VB28" s="6"/>
      <c r="VC28" s="6"/>
      <c r="VD28" s="6"/>
      <c r="VE28" s="6"/>
      <c r="VF28" s="6"/>
      <c r="VG28" s="6"/>
      <c r="VH28" s="6"/>
      <c r="VI28" s="6"/>
      <c r="VJ28" s="6"/>
      <c r="VK28" s="6"/>
      <c r="VL28" s="6"/>
      <c r="VM28" s="6"/>
      <c r="VN28" s="6"/>
      <c r="VO28" s="6"/>
      <c r="VP28" s="6"/>
      <c r="VQ28" s="6"/>
      <c r="VR28" s="6"/>
      <c r="VS28" s="6"/>
      <c r="VT28" s="6"/>
      <c r="VU28" s="6"/>
      <c r="VV28" s="6"/>
      <c r="VW28" s="6"/>
      <c r="VX28" s="6"/>
      <c r="VY28" s="6"/>
      <c r="VZ28" s="6"/>
      <c r="WA28" s="6"/>
      <c r="WB28" s="6"/>
      <c r="WC28" s="6"/>
      <c r="WD28" s="6"/>
      <c r="WE28" s="6"/>
      <c r="WF28" s="6"/>
      <c r="WG28" s="6"/>
      <c r="WH28" s="6"/>
      <c r="WI28" s="6"/>
      <c r="WJ28" s="6"/>
      <c r="WK28" s="6"/>
      <c r="WL28" s="6"/>
      <c r="WM28" s="6"/>
      <c r="WN28" s="6"/>
      <c r="WO28" s="6"/>
      <c r="WP28" s="6"/>
      <c r="WQ28" s="6"/>
      <c r="WR28" s="6"/>
      <c r="WS28" s="6"/>
      <c r="WT28" s="6"/>
      <c r="WU28" s="6"/>
      <c r="WV28" s="6"/>
      <c r="WW28" s="6"/>
      <c r="WX28" s="6"/>
      <c r="WY28" s="6"/>
      <c r="WZ28" s="6"/>
      <c r="XA28" s="6"/>
      <c r="XB28" s="6"/>
      <c r="XC28" s="6"/>
      <c r="XD28" s="6"/>
      <c r="XE28" s="6"/>
      <c r="XF28" s="6"/>
      <c r="XG28" s="6"/>
      <c r="XH28" s="6"/>
      <c r="XI28" s="6"/>
      <c r="XJ28" s="6"/>
      <c r="XK28" s="6"/>
      <c r="XL28" s="6"/>
      <c r="XM28" s="6"/>
      <c r="XN28" s="6"/>
      <c r="XO28" s="6"/>
      <c r="XP28" s="6"/>
      <c r="XQ28" s="6"/>
      <c r="XR28" s="6"/>
      <c r="XS28" s="6"/>
      <c r="XT28" s="6"/>
      <c r="XU28" s="6"/>
      <c r="XV28" s="6"/>
      <c r="XW28" s="6"/>
      <c r="XX28" s="6"/>
      <c r="XY28" s="6"/>
      <c r="XZ28" s="6"/>
      <c r="YA28" s="6"/>
      <c r="YB28" s="6"/>
      <c r="YC28" s="6"/>
      <c r="YD28" s="6"/>
      <c r="YE28" s="6"/>
      <c r="YF28" s="6"/>
      <c r="YG28" s="6"/>
      <c r="YH28" s="6"/>
      <c r="YI28" s="6"/>
      <c r="YJ28" s="6"/>
      <c r="YK28" s="6"/>
      <c r="YL28" s="6"/>
      <c r="YM28" s="6"/>
      <c r="YN28" s="6"/>
      <c r="YO28" s="6"/>
      <c r="YP28" s="6"/>
      <c r="YQ28" s="6"/>
      <c r="YR28" s="6"/>
      <c r="YS28" s="6"/>
      <c r="YT28" s="6"/>
      <c r="YU28" s="6"/>
      <c r="YV28" s="6"/>
      <c r="YW28" s="6"/>
      <c r="YX28" s="6"/>
      <c r="YY28" s="6"/>
      <c r="YZ28" s="6"/>
      <c r="ZA28" s="6"/>
      <c r="ZB28" s="6"/>
      <c r="ZC28" s="6"/>
      <c r="ZD28" s="6"/>
      <c r="ZE28" s="6"/>
      <c r="ZF28" s="6"/>
      <c r="ZG28" s="6"/>
      <c r="ZH28" s="6"/>
      <c r="ZI28" s="6"/>
      <c r="ZJ28" s="6"/>
      <c r="ZK28" s="6"/>
      <c r="ZL28" s="6"/>
      <c r="ZM28" s="6"/>
      <c r="ZN28" s="6"/>
      <c r="ZO28" s="6"/>
      <c r="ZP28" s="6"/>
      <c r="ZQ28" s="6"/>
      <c r="ZR28" s="6"/>
      <c r="ZS28" s="6"/>
      <c r="ZT28" s="6"/>
      <c r="ZU28" s="6"/>
      <c r="ZV28" s="6"/>
      <c r="ZW28" s="6"/>
      <c r="ZX28" s="6"/>
      <c r="ZY28" s="6"/>
      <c r="ZZ28" s="6"/>
      <c r="AAA28" s="6"/>
      <c r="AAB28" s="6"/>
      <c r="AAC28" s="6"/>
      <c r="AAD28" s="6"/>
      <c r="AAE28" s="6"/>
      <c r="AAF28" s="6"/>
      <c r="AAG28" s="6"/>
      <c r="AAH28" s="6"/>
      <c r="AAI28" s="6"/>
      <c r="AAJ28" s="6"/>
      <c r="AAK28" s="6"/>
      <c r="AAL28" s="6"/>
      <c r="AAM28" s="6"/>
      <c r="AAN28" s="6"/>
      <c r="AAO28" s="6"/>
      <c r="AAP28" s="6"/>
      <c r="AAQ28" s="6"/>
      <c r="AAR28" s="6"/>
      <c r="AAS28" s="6"/>
      <c r="AAT28" s="6"/>
      <c r="AAU28" s="6"/>
      <c r="AAV28" s="6"/>
      <c r="AAW28" s="6"/>
      <c r="AAX28" s="6"/>
      <c r="AAY28" s="6"/>
      <c r="AAZ28" s="6"/>
      <c r="ABA28" s="6"/>
      <c r="ABB28" s="6"/>
      <c r="ABC28" s="6"/>
      <c r="ABD28" s="6"/>
      <c r="ABE28" s="6"/>
      <c r="ABF28" s="6"/>
      <c r="ABG28" s="6"/>
      <c r="ABH28" s="6"/>
      <c r="ABI28" s="6"/>
      <c r="ABJ28" s="6"/>
      <c r="ABK28" s="6"/>
      <c r="ABL28" s="6"/>
      <c r="ABM28" s="6"/>
      <c r="ABN28" s="6"/>
      <c r="ABO28" s="6"/>
      <c r="ABP28" s="6"/>
      <c r="ABQ28" s="6"/>
      <c r="ABR28" s="6"/>
      <c r="ABS28" s="6"/>
      <c r="ABT28" s="6"/>
      <c r="ABU28" s="6"/>
      <c r="ABV28" s="6"/>
      <c r="ABW28" s="6"/>
      <c r="ABX28" s="6"/>
      <c r="ABY28" s="6"/>
      <c r="ABZ28" s="6"/>
      <c r="ACA28" s="6"/>
      <c r="ACB28" s="6"/>
      <c r="ACC28" s="6"/>
      <c r="ACD28" s="6"/>
      <c r="ACE28" s="6"/>
      <c r="ACF28" s="6"/>
      <c r="ACG28" s="6"/>
      <c r="ACH28" s="6"/>
      <c r="ACI28" s="6"/>
      <c r="ACJ28" s="6"/>
      <c r="ACK28" s="6"/>
      <c r="ACL28" s="6"/>
      <c r="ACM28" s="6"/>
      <c r="ACN28" s="6"/>
      <c r="ACO28" s="6"/>
      <c r="ACP28" s="6"/>
      <c r="ACQ28" s="6"/>
      <c r="ACR28" s="6"/>
      <c r="ACS28" s="6"/>
      <c r="ACT28" s="6"/>
      <c r="ACU28" s="6"/>
      <c r="ACV28" s="6"/>
      <c r="ACW28" s="6"/>
      <c r="ACX28" s="6"/>
      <c r="ACY28" s="6"/>
      <c r="ACZ28" s="6"/>
      <c r="ADA28" s="6"/>
      <c r="ADB28" s="6"/>
      <c r="ADC28" s="6"/>
      <c r="ADD28" s="6"/>
      <c r="ADE28" s="6"/>
      <c r="ADF28" s="6"/>
      <c r="ADG28" s="6"/>
      <c r="ADH28" s="6"/>
      <c r="ADI28" s="6"/>
      <c r="ADJ28" s="6"/>
      <c r="ADK28" s="6"/>
      <c r="ADL28" s="6"/>
      <c r="ADM28" s="6"/>
      <c r="ADN28" s="6"/>
      <c r="ADO28" s="6"/>
      <c r="ADP28" s="6"/>
      <c r="ADQ28" s="6"/>
      <c r="ADR28" s="6"/>
      <c r="ADS28" s="6"/>
      <c r="ADT28" s="6"/>
      <c r="ADU28" s="6"/>
      <c r="ADV28" s="6"/>
      <c r="ADW28" s="6"/>
      <c r="ADX28" s="6"/>
      <c r="ADY28" s="6"/>
      <c r="ADZ28" s="6"/>
      <c r="AEA28" s="6"/>
      <c r="AEB28" s="6"/>
      <c r="AEC28" s="6"/>
      <c r="AED28" s="6"/>
      <c r="AEE28" s="6"/>
      <c r="AEF28" s="6"/>
      <c r="AEG28" s="6"/>
      <c r="AEH28" s="6"/>
      <c r="AEI28" s="6"/>
      <c r="AEJ28" s="6"/>
      <c r="AEK28" s="6"/>
      <c r="AEL28" s="6"/>
      <c r="AEM28" s="6"/>
      <c r="AEN28" s="6"/>
      <c r="AEO28" s="6"/>
      <c r="AEP28" s="6"/>
      <c r="AEQ28" s="6"/>
      <c r="AER28" s="6"/>
      <c r="AES28" s="6"/>
      <c r="AET28" s="6"/>
      <c r="AEU28" s="6"/>
      <c r="AEV28" s="6"/>
      <c r="AEW28" s="6"/>
      <c r="AEX28" s="6"/>
      <c r="AEY28" s="6"/>
      <c r="AEZ28" s="6"/>
      <c r="AFA28" s="6"/>
      <c r="AFB28" s="6"/>
      <c r="AFC28" s="6"/>
      <c r="AFD28" s="6"/>
      <c r="AFE28" s="6"/>
      <c r="AFF28" s="6"/>
      <c r="AFG28" s="6"/>
      <c r="AFH28" s="6"/>
      <c r="AFI28" s="6"/>
      <c r="AFJ28" s="6"/>
      <c r="AFK28" s="6"/>
      <c r="AFL28" s="6"/>
      <c r="AFM28" s="6"/>
      <c r="AFN28" s="6"/>
      <c r="AFO28" s="6"/>
      <c r="AFP28" s="6"/>
      <c r="AFQ28" s="6"/>
      <c r="AFR28" s="6"/>
      <c r="AFS28" s="6"/>
      <c r="AFT28" s="6"/>
      <c r="AFU28" s="6"/>
      <c r="AFV28" s="6"/>
      <c r="AFW28" s="6"/>
      <c r="AFX28" s="6"/>
      <c r="AFY28" s="6"/>
      <c r="AFZ28" s="6"/>
      <c r="AGA28" s="6"/>
      <c r="AGB28" s="6"/>
      <c r="AGC28" s="6"/>
      <c r="AGD28" s="6"/>
      <c r="AGE28" s="6"/>
      <c r="AGF28" s="6"/>
      <c r="AGG28" s="6"/>
      <c r="AGH28" s="6"/>
      <c r="AGI28" s="6"/>
      <c r="AGJ28" s="6"/>
      <c r="AGK28" s="6"/>
      <c r="AGL28" s="6"/>
      <c r="AGM28" s="6"/>
      <c r="AGN28" s="6"/>
      <c r="AGO28" s="6"/>
      <c r="AGP28" s="6"/>
      <c r="AGQ28" s="6"/>
      <c r="AGR28" s="6"/>
      <c r="AGS28" s="6"/>
      <c r="AGT28" s="6"/>
      <c r="AGU28" s="6"/>
      <c r="AGV28" s="6"/>
      <c r="AGW28" s="6"/>
      <c r="AGX28" s="6"/>
      <c r="AGY28" s="6"/>
      <c r="AGZ28" s="6"/>
      <c r="AHA28" s="6"/>
      <c r="AHB28" s="6"/>
      <c r="AHC28" s="6"/>
      <c r="AHD28" s="6"/>
      <c r="AHE28" s="6"/>
      <c r="AHF28" s="6"/>
      <c r="AHG28" s="6"/>
      <c r="AHH28" s="6"/>
      <c r="AHI28" s="6"/>
      <c r="AHJ28" s="6"/>
      <c r="AHK28" s="6"/>
      <c r="AHL28" s="6"/>
      <c r="AHM28" s="6"/>
      <c r="AHN28" s="6"/>
      <c r="AHO28" s="6"/>
      <c r="AHP28" s="6"/>
      <c r="AHQ28" s="6"/>
      <c r="AHR28" s="6"/>
      <c r="AHS28" s="6"/>
      <c r="AHT28" s="6"/>
      <c r="AHU28" s="6"/>
      <c r="AHV28" s="6"/>
      <c r="AHW28" s="6"/>
      <c r="AHX28" s="6"/>
      <c r="AHY28" s="6"/>
      <c r="AHZ28" s="6"/>
      <c r="AIA28" s="6"/>
      <c r="AIB28" s="6"/>
      <c r="AIC28" s="6"/>
      <c r="AID28" s="6"/>
      <c r="AIE28" s="6"/>
      <c r="AIF28" s="6"/>
      <c r="AIG28" s="6"/>
      <c r="AIH28" s="6"/>
      <c r="AII28" s="6"/>
      <c r="AIJ28" s="6"/>
      <c r="AIK28" s="6"/>
      <c r="AIL28" s="6"/>
      <c r="AIM28" s="6"/>
      <c r="AIN28" s="6"/>
      <c r="AIO28" s="6"/>
      <c r="AIP28" s="6"/>
      <c r="AIQ28" s="6"/>
      <c r="AIR28" s="6"/>
      <c r="AIS28" s="6"/>
      <c r="AIT28" s="6"/>
      <c r="AIU28" s="6"/>
      <c r="AIV28" s="6"/>
      <c r="AIW28" s="6"/>
      <c r="AIX28" s="6"/>
      <c r="AIY28" s="6"/>
      <c r="AIZ28" s="6"/>
      <c r="AJA28" s="6"/>
      <c r="AJB28" s="6"/>
      <c r="AJC28" s="6"/>
      <c r="AJD28" s="6"/>
      <c r="AJE28" s="6"/>
      <c r="AJF28" s="6"/>
      <c r="AJG28" s="6"/>
      <c r="AJH28" s="6"/>
      <c r="AJI28" s="6"/>
      <c r="AJJ28" s="6"/>
      <c r="AJK28" s="6"/>
      <c r="AJL28" s="6"/>
      <c r="AJM28" s="6"/>
      <c r="AJN28" s="6"/>
      <c r="AJO28" s="6"/>
      <c r="AJP28" s="6"/>
      <c r="AJQ28" s="6"/>
      <c r="AJR28" s="6"/>
      <c r="AJS28" s="6"/>
      <c r="AJT28" s="6"/>
      <c r="AJU28" s="6"/>
      <c r="AJV28" s="6"/>
      <c r="AJW28" s="6"/>
      <c r="AJX28" s="6"/>
      <c r="AJY28" s="6"/>
      <c r="AJZ28" s="6"/>
      <c r="AKA28" s="6"/>
      <c r="AKB28" s="6"/>
      <c r="AKC28" s="6"/>
      <c r="AKD28" s="6"/>
      <c r="AKE28" s="6"/>
      <c r="AKF28" s="6"/>
      <c r="AKG28" s="6"/>
      <c r="AKH28" s="6"/>
      <c r="AKI28" s="6"/>
      <c r="AKJ28" s="6"/>
      <c r="AKK28" s="6"/>
      <c r="AKL28" s="6"/>
      <c r="AKM28" s="6"/>
      <c r="AKN28" s="6"/>
      <c r="AKO28" s="6"/>
      <c r="AKP28" s="6"/>
      <c r="AKQ28" s="6"/>
      <c r="AKR28" s="6"/>
      <c r="AKS28" s="6"/>
      <c r="AKT28" s="6"/>
      <c r="AKU28" s="6"/>
      <c r="AKV28" s="6"/>
      <c r="AKW28" s="6"/>
      <c r="AKX28" s="6"/>
      <c r="AKY28" s="6"/>
      <c r="AKZ28" s="6"/>
      <c r="ALA28" s="6"/>
      <c r="ALB28" s="6"/>
      <c r="ALC28" s="6"/>
      <c r="ALD28" s="6"/>
      <c r="ALE28" s="6"/>
      <c r="ALF28" s="6"/>
      <c r="ALG28" s="6"/>
      <c r="ALH28" s="6"/>
      <c r="ALI28" s="6"/>
      <c r="ALJ28" s="6"/>
      <c r="ALK28" s="6"/>
      <c r="ALL28" s="6"/>
      <c r="ALM28" s="6"/>
      <c r="ALN28" s="6"/>
      <c r="ALO28" s="6"/>
      <c r="ALP28" s="6"/>
      <c r="ALQ28" s="6"/>
      <c r="ALR28" s="6"/>
      <c r="ALS28" s="6"/>
      <c r="ALT28" s="6"/>
      <c r="ALU28" s="6"/>
      <c r="ALV28" s="6"/>
      <c r="ALW28" s="6"/>
      <c r="ALX28" s="6"/>
      <c r="ALY28" s="6"/>
      <c r="ALZ28" s="6"/>
      <c r="AMA28" s="6"/>
      <c r="AMB28" s="6"/>
      <c r="AMC28" s="6"/>
      <c r="AMD28" s="6"/>
      <c r="AME28" s="6"/>
      <c r="AMF28" s="6"/>
      <c r="AMG28" s="6"/>
      <c r="AMH28" s="6"/>
      <c r="AMI28" s="6"/>
      <c r="AMJ28" s="6"/>
      <c r="AMK28" s="6"/>
    </row>
    <row r="29" spans="1:1025">
      <c r="A29" s="63" t="s">
        <v>93</v>
      </c>
      <c r="B29" s="64">
        <v>0.13700000000000001</v>
      </c>
      <c r="C29" s="56">
        <v>6000</v>
      </c>
      <c r="D29" s="46">
        <f>C29*1.1</f>
        <v>6600.0000000000009</v>
      </c>
      <c r="E29" s="56">
        <f>(C29/(220*SQRT(3)*0.92))</f>
        <v>17.115126557004718</v>
      </c>
      <c r="F29" s="56">
        <f t="shared" si="0"/>
        <v>18.826639212705192</v>
      </c>
      <c r="G29" s="65">
        <f>B29*F29</f>
        <v>2.5792495721406117</v>
      </c>
      <c r="H29" s="46">
        <v>10</v>
      </c>
      <c r="I29" s="46">
        <v>3.17</v>
      </c>
      <c r="J29" s="66">
        <f>B29*3000</f>
        <v>411.00000000000006</v>
      </c>
      <c r="K29" s="56">
        <v>220</v>
      </c>
      <c r="L29" s="56">
        <f>B29*3000</f>
        <v>411.00000000000006</v>
      </c>
      <c r="M29" s="67">
        <f>(G29*I29*100)/K29</f>
        <v>3.7164641562207903</v>
      </c>
      <c r="N29" s="68">
        <f>M29+$N$18</f>
        <v>3.8217050694198123</v>
      </c>
      <c r="O29" s="64">
        <f>B29*3000</f>
        <v>411.00000000000006</v>
      </c>
      <c r="P29" s="15"/>
      <c r="Q29" s="13"/>
      <c r="R29" s="14"/>
      <c r="S29" s="88"/>
      <c r="T29" s="88"/>
      <c r="U29" s="13"/>
    </row>
    <row r="30" spans="1:1025" s="5" customFormat="1">
      <c r="A30" s="63" t="s">
        <v>90</v>
      </c>
      <c r="B30" s="64">
        <v>1.7999999999999999E-2</v>
      </c>
      <c r="C30" s="56">
        <v>6000</v>
      </c>
      <c r="D30" s="46">
        <f>C30*1.1</f>
        <v>6600.0000000000009</v>
      </c>
      <c r="E30" s="56">
        <f>(C30/(220*SQRT(3)*0.92))</f>
        <v>17.115126557004718</v>
      </c>
      <c r="F30" s="56">
        <f t="shared" ref="F30" si="3">E30*1.1</f>
        <v>18.826639212705192</v>
      </c>
      <c r="G30" s="65">
        <f>B30*F30</f>
        <v>0.33887950582869342</v>
      </c>
      <c r="H30" s="46">
        <v>6</v>
      </c>
      <c r="I30" s="46">
        <v>5.25</v>
      </c>
      <c r="J30" s="66">
        <f>B30*3000</f>
        <v>53.999999999999993</v>
      </c>
      <c r="K30" s="56">
        <v>220</v>
      </c>
      <c r="L30" s="56">
        <f>B30*3000</f>
        <v>53.999999999999993</v>
      </c>
      <c r="M30" s="67">
        <f>(G30*I30*100)/K30</f>
        <v>0.80868972981847298</v>
      </c>
      <c r="N30" s="68">
        <f>M30+$N$29</f>
        <v>4.6303947992382852</v>
      </c>
      <c r="O30" s="64">
        <f>B30*3000</f>
        <v>53.999999999999993</v>
      </c>
      <c r="P30" s="15"/>
      <c r="Q30" s="13"/>
      <c r="R30" s="14"/>
      <c r="S30" s="88"/>
      <c r="T30" s="88"/>
      <c r="U30" s="13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  <c r="IV30" s="6"/>
      <c r="IW30" s="6"/>
      <c r="IX30" s="6"/>
      <c r="IY30" s="6"/>
      <c r="IZ30" s="6"/>
      <c r="JA30" s="6"/>
      <c r="JB30" s="6"/>
      <c r="JC30" s="6"/>
      <c r="JD30" s="6"/>
      <c r="JE30" s="6"/>
      <c r="JF30" s="6"/>
      <c r="JG30" s="6"/>
      <c r="JH30" s="6"/>
      <c r="JI30" s="6"/>
      <c r="JJ30" s="6"/>
      <c r="JK30" s="6"/>
      <c r="JL30" s="6"/>
      <c r="JM30" s="6"/>
      <c r="JN30" s="6"/>
      <c r="JO30" s="6"/>
      <c r="JP30" s="6"/>
      <c r="JQ30" s="6"/>
      <c r="JR30" s="6"/>
      <c r="JS30" s="6"/>
      <c r="JT30" s="6"/>
      <c r="JU30" s="6"/>
      <c r="JV30" s="6"/>
      <c r="JW30" s="6"/>
      <c r="JX30" s="6"/>
      <c r="JY30" s="6"/>
      <c r="JZ30" s="6"/>
      <c r="KA30" s="6"/>
      <c r="KB30" s="6"/>
      <c r="KC30" s="6"/>
      <c r="KD30" s="6"/>
      <c r="KE30" s="6"/>
      <c r="KF30" s="6"/>
      <c r="KG30" s="6"/>
      <c r="KH30" s="6"/>
      <c r="KI30" s="6"/>
      <c r="KJ30" s="6"/>
      <c r="KK30" s="6"/>
      <c r="KL30" s="6"/>
      <c r="KM30" s="6"/>
      <c r="KN30" s="6"/>
      <c r="KO30" s="6"/>
      <c r="KP30" s="6"/>
      <c r="KQ30" s="6"/>
      <c r="KR30" s="6"/>
      <c r="KS30" s="6"/>
      <c r="KT30" s="6"/>
      <c r="KU30" s="6"/>
      <c r="KV30" s="6"/>
      <c r="KW30" s="6"/>
      <c r="KX30" s="6"/>
      <c r="KY30" s="6"/>
      <c r="KZ30" s="6"/>
      <c r="LA30" s="6"/>
      <c r="LB30" s="6"/>
      <c r="LC30" s="6"/>
      <c r="LD30" s="6"/>
      <c r="LE30" s="6"/>
      <c r="LF30" s="6"/>
      <c r="LG30" s="6"/>
      <c r="LH30" s="6"/>
      <c r="LI30" s="6"/>
      <c r="LJ30" s="6"/>
      <c r="LK30" s="6"/>
      <c r="LL30" s="6"/>
      <c r="LM30" s="6"/>
      <c r="LN30" s="6"/>
      <c r="LO30" s="6"/>
      <c r="LP30" s="6"/>
      <c r="LQ30" s="6"/>
      <c r="LR30" s="6"/>
      <c r="LS30" s="6"/>
      <c r="LT30" s="6"/>
      <c r="LU30" s="6"/>
      <c r="LV30" s="6"/>
      <c r="LW30" s="6"/>
      <c r="LX30" s="6"/>
      <c r="LY30" s="6"/>
      <c r="LZ30" s="6"/>
      <c r="MA30" s="6"/>
      <c r="MB30" s="6"/>
      <c r="MC30" s="6"/>
      <c r="MD30" s="6"/>
      <c r="ME30" s="6"/>
      <c r="MF30" s="6"/>
      <c r="MG30" s="6"/>
      <c r="MH30" s="6"/>
      <c r="MI30" s="6"/>
      <c r="MJ30" s="6"/>
      <c r="MK30" s="6"/>
      <c r="ML30" s="6"/>
      <c r="MM30" s="6"/>
      <c r="MN30" s="6"/>
      <c r="MO30" s="6"/>
      <c r="MP30" s="6"/>
      <c r="MQ30" s="6"/>
      <c r="MR30" s="6"/>
      <c r="MS30" s="6"/>
      <c r="MT30" s="6"/>
      <c r="MU30" s="6"/>
      <c r="MV30" s="6"/>
      <c r="MW30" s="6"/>
      <c r="MX30" s="6"/>
      <c r="MY30" s="6"/>
      <c r="MZ30" s="6"/>
      <c r="NA30" s="6"/>
      <c r="NB30" s="6"/>
      <c r="NC30" s="6"/>
      <c r="ND30" s="6"/>
      <c r="NE30" s="6"/>
      <c r="NF30" s="6"/>
      <c r="NG30" s="6"/>
      <c r="NH30" s="6"/>
      <c r="NI30" s="6"/>
      <c r="NJ30" s="6"/>
      <c r="NK30" s="6"/>
      <c r="NL30" s="6"/>
      <c r="NM30" s="6"/>
      <c r="NN30" s="6"/>
      <c r="NO30" s="6"/>
      <c r="NP30" s="6"/>
      <c r="NQ30" s="6"/>
      <c r="NR30" s="6"/>
      <c r="NS30" s="6"/>
      <c r="NT30" s="6"/>
      <c r="NU30" s="6"/>
      <c r="NV30" s="6"/>
      <c r="NW30" s="6"/>
      <c r="NX30" s="6"/>
      <c r="NY30" s="6"/>
      <c r="NZ30" s="6"/>
      <c r="OA30" s="6"/>
      <c r="OB30" s="6"/>
      <c r="OC30" s="6"/>
      <c r="OD30" s="6"/>
      <c r="OE30" s="6"/>
      <c r="OF30" s="6"/>
      <c r="OG30" s="6"/>
      <c r="OH30" s="6"/>
      <c r="OI30" s="6"/>
      <c r="OJ30" s="6"/>
      <c r="OK30" s="6"/>
      <c r="OL30" s="6"/>
      <c r="OM30" s="6"/>
      <c r="ON30" s="6"/>
      <c r="OO30" s="6"/>
      <c r="OP30" s="6"/>
      <c r="OQ30" s="6"/>
      <c r="OR30" s="6"/>
      <c r="OS30" s="6"/>
      <c r="OT30" s="6"/>
      <c r="OU30" s="6"/>
      <c r="OV30" s="6"/>
      <c r="OW30" s="6"/>
      <c r="OX30" s="6"/>
      <c r="OY30" s="6"/>
      <c r="OZ30" s="6"/>
      <c r="PA30" s="6"/>
      <c r="PB30" s="6"/>
      <c r="PC30" s="6"/>
      <c r="PD30" s="6"/>
      <c r="PE30" s="6"/>
      <c r="PF30" s="6"/>
      <c r="PG30" s="6"/>
      <c r="PH30" s="6"/>
      <c r="PI30" s="6"/>
      <c r="PJ30" s="6"/>
      <c r="PK30" s="6"/>
      <c r="PL30" s="6"/>
      <c r="PM30" s="6"/>
      <c r="PN30" s="6"/>
      <c r="PO30" s="6"/>
      <c r="PP30" s="6"/>
      <c r="PQ30" s="6"/>
      <c r="PR30" s="6"/>
      <c r="PS30" s="6"/>
      <c r="PT30" s="6"/>
      <c r="PU30" s="6"/>
      <c r="PV30" s="6"/>
      <c r="PW30" s="6"/>
      <c r="PX30" s="6"/>
      <c r="PY30" s="6"/>
      <c r="PZ30" s="6"/>
      <c r="QA30" s="6"/>
      <c r="QB30" s="6"/>
      <c r="QC30" s="6"/>
      <c r="QD30" s="6"/>
      <c r="QE30" s="6"/>
      <c r="QF30" s="6"/>
      <c r="QG30" s="6"/>
      <c r="QH30" s="6"/>
      <c r="QI30" s="6"/>
      <c r="QJ30" s="6"/>
      <c r="QK30" s="6"/>
      <c r="QL30" s="6"/>
      <c r="QM30" s="6"/>
      <c r="QN30" s="6"/>
      <c r="QO30" s="6"/>
      <c r="QP30" s="6"/>
      <c r="QQ30" s="6"/>
      <c r="QR30" s="6"/>
      <c r="QS30" s="6"/>
      <c r="QT30" s="6"/>
      <c r="QU30" s="6"/>
      <c r="QV30" s="6"/>
      <c r="QW30" s="6"/>
      <c r="QX30" s="6"/>
      <c r="QY30" s="6"/>
      <c r="QZ30" s="6"/>
      <c r="RA30" s="6"/>
      <c r="RB30" s="6"/>
      <c r="RC30" s="6"/>
      <c r="RD30" s="6"/>
      <c r="RE30" s="6"/>
      <c r="RF30" s="6"/>
      <c r="RG30" s="6"/>
      <c r="RH30" s="6"/>
      <c r="RI30" s="6"/>
      <c r="RJ30" s="6"/>
      <c r="RK30" s="6"/>
      <c r="RL30" s="6"/>
      <c r="RM30" s="6"/>
      <c r="RN30" s="6"/>
      <c r="RO30" s="6"/>
      <c r="RP30" s="6"/>
      <c r="RQ30" s="6"/>
      <c r="RR30" s="6"/>
      <c r="RS30" s="6"/>
      <c r="RT30" s="6"/>
      <c r="RU30" s="6"/>
      <c r="RV30" s="6"/>
      <c r="RW30" s="6"/>
      <c r="RX30" s="6"/>
      <c r="RY30" s="6"/>
      <c r="RZ30" s="6"/>
      <c r="SA30" s="6"/>
      <c r="SB30" s="6"/>
      <c r="SC30" s="6"/>
      <c r="SD30" s="6"/>
      <c r="SE30" s="6"/>
      <c r="SF30" s="6"/>
      <c r="SG30" s="6"/>
      <c r="SH30" s="6"/>
      <c r="SI30" s="6"/>
      <c r="SJ30" s="6"/>
      <c r="SK30" s="6"/>
      <c r="SL30" s="6"/>
      <c r="SM30" s="6"/>
      <c r="SN30" s="6"/>
      <c r="SO30" s="6"/>
      <c r="SP30" s="6"/>
      <c r="SQ30" s="6"/>
      <c r="SR30" s="6"/>
      <c r="SS30" s="6"/>
      <c r="ST30" s="6"/>
      <c r="SU30" s="6"/>
      <c r="SV30" s="6"/>
      <c r="SW30" s="6"/>
      <c r="SX30" s="6"/>
      <c r="SY30" s="6"/>
      <c r="SZ30" s="6"/>
      <c r="TA30" s="6"/>
      <c r="TB30" s="6"/>
      <c r="TC30" s="6"/>
      <c r="TD30" s="6"/>
      <c r="TE30" s="6"/>
      <c r="TF30" s="6"/>
      <c r="TG30" s="6"/>
      <c r="TH30" s="6"/>
      <c r="TI30" s="6"/>
      <c r="TJ30" s="6"/>
      <c r="TK30" s="6"/>
      <c r="TL30" s="6"/>
      <c r="TM30" s="6"/>
      <c r="TN30" s="6"/>
      <c r="TO30" s="6"/>
      <c r="TP30" s="6"/>
      <c r="TQ30" s="6"/>
      <c r="TR30" s="6"/>
      <c r="TS30" s="6"/>
      <c r="TT30" s="6"/>
      <c r="TU30" s="6"/>
      <c r="TV30" s="6"/>
      <c r="TW30" s="6"/>
      <c r="TX30" s="6"/>
      <c r="TY30" s="6"/>
      <c r="TZ30" s="6"/>
      <c r="UA30" s="6"/>
      <c r="UB30" s="6"/>
      <c r="UC30" s="6"/>
      <c r="UD30" s="6"/>
      <c r="UE30" s="6"/>
      <c r="UF30" s="6"/>
      <c r="UG30" s="6"/>
      <c r="UH30" s="6"/>
      <c r="UI30" s="6"/>
      <c r="UJ30" s="6"/>
      <c r="UK30" s="6"/>
      <c r="UL30" s="6"/>
      <c r="UM30" s="6"/>
      <c r="UN30" s="6"/>
      <c r="UO30" s="6"/>
      <c r="UP30" s="6"/>
      <c r="UQ30" s="6"/>
      <c r="UR30" s="6"/>
      <c r="US30" s="6"/>
      <c r="UT30" s="6"/>
      <c r="UU30" s="6"/>
      <c r="UV30" s="6"/>
      <c r="UW30" s="6"/>
      <c r="UX30" s="6"/>
      <c r="UY30" s="6"/>
      <c r="UZ30" s="6"/>
      <c r="VA30" s="6"/>
      <c r="VB30" s="6"/>
      <c r="VC30" s="6"/>
      <c r="VD30" s="6"/>
      <c r="VE30" s="6"/>
      <c r="VF30" s="6"/>
      <c r="VG30" s="6"/>
      <c r="VH30" s="6"/>
      <c r="VI30" s="6"/>
      <c r="VJ30" s="6"/>
      <c r="VK30" s="6"/>
      <c r="VL30" s="6"/>
      <c r="VM30" s="6"/>
      <c r="VN30" s="6"/>
      <c r="VO30" s="6"/>
      <c r="VP30" s="6"/>
      <c r="VQ30" s="6"/>
      <c r="VR30" s="6"/>
      <c r="VS30" s="6"/>
      <c r="VT30" s="6"/>
      <c r="VU30" s="6"/>
      <c r="VV30" s="6"/>
      <c r="VW30" s="6"/>
      <c r="VX30" s="6"/>
      <c r="VY30" s="6"/>
      <c r="VZ30" s="6"/>
      <c r="WA30" s="6"/>
      <c r="WB30" s="6"/>
      <c r="WC30" s="6"/>
      <c r="WD30" s="6"/>
      <c r="WE30" s="6"/>
      <c r="WF30" s="6"/>
      <c r="WG30" s="6"/>
      <c r="WH30" s="6"/>
      <c r="WI30" s="6"/>
      <c r="WJ30" s="6"/>
      <c r="WK30" s="6"/>
      <c r="WL30" s="6"/>
      <c r="WM30" s="6"/>
      <c r="WN30" s="6"/>
      <c r="WO30" s="6"/>
      <c r="WP30" s="6"/>
      <c r="WQ30" s="6"/>
      <c r="WR30" s="6"/>
      <c r="WS30" s="6"/>
      <c r="WT30" s="6"/>
      <c r="WU30" s="6"/>
      <c r="WV30" s="6"/>
      <c r="WW30" s="6"/>
      <c r="WX30" s="6"/>
      <c r="WY30" s="6"/>
      <c r="WZ30" s="6"/>
      <c r="XA30" s="6"/>
      <c r="XB30" s="6"/>
      <c r="XC30" s="6"/>
      <c r="XD30" s="6"/>
      <c r="XE30" s="6"/>
      <c r="XF30" s="6"/>
      <c r="XG30" s="6"/>
      <c r="XH30" s="6"/>
      <c r="XI30" s="6"/>
      <c r="XJ30" s="6"/>
      <c r="XK30" s="6"/>
      <c r="XL30" s="6"/>
      <c r="XM30" s="6"/>
      <c r="XN30" s="6"/>
      <c r="XO30" s="6"/>
      <c r="XP30" s="6"/>
      <c r="XQ30" s="6"/>
      <c r="XR30" s="6"/>
      <c r="XS30" s="6"/>
      <c r="XT30" s="6"/>
      <c r="XU30" s="6"/>
      <c r="XV30" s="6"/>
      <c r="XW30" s="6"/>
      <c r="XX30" s="6"/>
      <c r="XY30" s="6"/>
      <c r="XZ30" s="6"/>
      <c r="YA30" s="6"/>
      <c r="YB30" s="6"/>
      <c r="YC30" s="6"/>
      <c r="YD30" s="6"/>
      <c r="YE30" s="6"/>
      <c r="YF30" s="6"/>
      <c r="YG30" s="6"/>
      <c r="YH30" s="6"/>
      <c r="YI30" s="6"/>
      <c r="YJ30" s="6"/>
      <c r="YK30" s="6"/>
      <c r="YL30" s="6"/>
      <c r="YM30" s="6"/>
      <c r="YN30" s="6"/>
      <c r="YO30" s="6"/>
      <c r="YP30" s="6"/>
      <c r="YQ30" s="6"/>
      <c r="YR30" s="6"/>
      <c r="YS30" s="6"/>
      <c r="YT30" s="6"/>
      <c r="YU30" s="6"/>
      <c r="YV30" s="6"/>
      <c r="YW30" s="6"/>
      <c r="YX30" s="6"/>
      <c r="YY30" s="6"/>
      <c r="YZ30" s="6"/>
      <c r="ZA30" s="6"/>
      <c r="ZB30" s="6"/>
      <c r="ZC30" s="6"/>
      <c r="ZD30" s="6"/>
      <c r="ZE30" s="6"/>
      <c r="ZF30" s="6"/>
      <c r="ZG30" s="6"/>
      <c r="ZH30" s="6"/>
      <c r="ZI30" s="6"/>
      <c r="ZJ30" s="6"/>
      <c r="ZK30" s="6"/>
      <c r="ZL30" s="6"/>
      <c r="ZM30" s="6"/>
      <c r="ZN30" s="6"/>
      <c r="ZO30" s="6"/>
      <c r="ZP30" s="6"/>
      <c r="ZQ30" s="6"/>
      <c r="ZR30" s="6"/>
      <c r="ZS30" s="6"/>
      <c r="ZT30" s="6"/>
      <c r="ZU30" s="6"/>
      <c r="ZV30" s="6"/>
      <c r="ZW30" s="6"/>
      <c r="ZX30" s="6"/>
      <c r="ZY30" s="6"/>
      <c r="ZZ30" s="6"/>
      <c r="AAA30" s="6"/>
      <c r="AAB30" s="6"/>
      <c r="AAC30" s="6"/>
      <c r="AAD30" s="6"/>
      <c r="AAE30" s="6"/>
      <c r="AAF30" s="6"/>
      <c r="AAG30" s="6"/>
      <c r="AAH30" s="6"/>
      <c r="AAI30" s="6"/>
      <c r="AAJ30" s="6"/>
      <c r="AAK30" s="6"/>
      <c r="AAL30" s="6"/>
      <c r="AAM30" s="6"/>
      <c r="AAN30" s="6"/>
      <c r="AAO30" s="6"/>
      <c r="AAP30" s="6"/>
      <c r="AAQ30" s="6"/>
      <c r="AAR30" s="6"/>
      <c r="AAS30" s="6"/>
      <c r="AAT30" s="6"/>
      <c r="AAU30" s="6"/>
      <c r="AAV30" s="6"/>
      <c r="AAW30" s="6"/>
      <c r="AAX30" s="6"/>
      <c r="AAY30" s="6"/>
      <c r="AAZ30" s="6"/>
      <c r="ABA30" s="6"/>
      <c r="ABB30" s="6"/>
      <c r="ABC30" s="6"/>
      <c r="ABD30" s="6"/>
      <c r="ABE30" s="6"/>
      <c r="ABF30" s="6"/>
      <c r="ABG30" s="6"/>
      <c r="ABH30" s="6"/>
      <c r="ABI30" s="6"/>
      <c r="ABJ30" s="6"/>
      <c r="ABK30" s="6"/>
      <c r="ABL30" s="6"/>
      <c r="ABM30" s="6"/>
      <c r="ABN30" s="6"/>
      <c r="ABO30" s="6"/>
      <c r="ABP30" s="6"/>
      <c r="ABQ30" s="6"/>
      <c r="ABR30" s="6"/>
      <c r="ABS30" s="6"/>
      <c r="ABT30" s="6"/>
      <c r="ABU30" s="6"/>
      <c r="ABV30" s="6"/>
      <c r="ABW30" s="6"/>
      <c r="ABX30" s="6"/>
      <c r="ABY30" s="6"/>
      <c r="ABZ30" s="6"/>
      <c r="ACA30" s="6"/>
      <c r="ACB30" s="6"/>
      <c r="ACC30" s="6"/>
      <c r="ACD30" s="6"/>
      <c r="ACE30" s="6"/>
      <c r="ACF30" s="6"/>
      <c r="ACG30" s="6"/>
      <c r="ACH30" s="6"/>
      <c r="ACI30" s="6"/>
      <c r="ACJ30" s="6"/>
      <c r="ACK30" s="6"/>
      <c r="ACL30" s="6"/>
      <c r="ACM30" s="6"/>
      <c r="ACN30" s="6"/>
      <c r="ACO30" s="6"/>
      <c r="ACP30" s="6"/>
      <c r="ACQ30" s="6"/>
      <c r="ACR30" s="6"/>
      <c r="ACS30" s="6"/>
      <c r="ACT30" s="6"/>
      <c r="ACU30" s="6"/>
      <c r="ACV30" s="6"/>
      <c r="ACW30" s="6"/>
      <c r="ACX30" s="6"/>
      <c r="ACY30" s="6"/>
      <c r="ACZ30" s="6"/>
      <c r="ADA30" s="6"/>
      <c r="ADB30" s="6"/>
      <c r="ADC30" s="6"/>
      <c r="ADD30" s="6"/>
      <c r="ADE30" s="6"/>
      <c r="ADF30" s="6"/>
      <c r="ADG30" s="6"/>
      <c r="ADH30" s="6"/>
      <c r="ADI30" s="6"/>
      <c r="ADJ30" s="6"/>
      <c r="ADK30" s="6"/>
      <c r="ADL30" s="6"/>
      <c r="ADM30" s="6"/>
      <c r="ADN30" s="6"/>
      <c r="ADO30" s="6"/>
      <c r="ADP30" s="6"/>
      <c r="ADQ30" s="6"/>
      <c r="ADR30" s="6"/>
      <c r="ADS30" s="6"/>
      <c r="ADT30" s="6"/>
      <c r="ADU30" s="6"/>
      <c r="ADV30" s="6"/>
      <c r="ADW30" s="6"/>
      <c r="ADX30" s="6"/>
      <c r="ADY30" s="6"/>
      <c r="ADZ30" s="6"/>
      <c r="AEA30" s="6"/>
      <c r="AEB30" s="6"/>
      <c r="AEC30" s="6"/>
      <c r="AED30" s="6"/>
      <c r="AEE30" s="6"/>
      <c r="AEF30" s="6"/>
      <c r="AEG30" s="6"/>
      <c r="AEH30" s="6"/>
      <c r="AEI30" s="6"/>
      <c r="AEJ30" s="6"/>
      <c r="AEK30" s="6"/>
      <c r="AEL30" s="6"/>
      <c r="AEM30" s="6"/>
      <c r="AEN30" s="6"/>
      <c r="AEO30" s="6"/>
      <c r="AEP30" s="6"/>
      <c r="AEQ30" s="6"/>
      <c r="AER30" s="6"/>
      <c r="AES30" s="6"/>
      <c r="AET30" s="6"/>
      <c r="AEU30" s="6"/>
      <c r="AEV30" s="6"/>
      <c r="AEW30" s="6"/>
      <c r="AEX30" s="6"/>
      <c r="AEY30" s="6"/>
      <c r="AEZ30" s="6"/>
      <c r="AFA30" s="6"/>
      <c r="AFB30" s="6"/>
      <c r="AFC30" s="6"/>
      <c r="AFD30" s="6"/>
      <c r="AFE30" s="6"/>
      <c r="AFF30" s="6"/>
      <c r="AFG30" s="6"/>
      <c r="AFH30" s="6"/>
      <c r="AFI30" s="6"/>
      <c r="AFJ30" s="6"/>
      <c r="AFK30" s="6"/>
      <c r="AFL30" s="6"/>
      <c r="AFM30" s="6"/>
      <c r="AFN30" s="6"/>
      <c r="AFO30" s="6"/>
      <c r="AFP30" s="6"/>
      <c r="AFQ30" s="6"/>
      <c r="AFR30" s="6"/>
      <c r="AFS30" s="6"/>
      <c r="AFT30" s="6"/>
      <c r="AFU30" s="6"/>
      <c r="AFV30" s="6"/>
      <c r="AFW30" s="6"/>
      <c r="AFX30" s="6"/>
      <c r="AFY30" s="6"/>
      <c r="AFZ30" s="6"/>
      <c r="AGA30" s="6"/>
      <c r="AGB30" s="6"/>
      <c r="AGC30" s="6"/>
      <c r="AGD30" s="6"/>
      <c r="AGE30" s="6"/>
      <c r="AGF30" s="6"/>
      <c r="AGG30" s="6"/>
      <c r="AGH30" s="6"/>
      <c r="AGI30" s="6"/>
      <c r="AGJ30" s="6"/>
      <c r="AGK30" s="6"/>
      <c r="AGL30" s="6"/>
      <c r="AGM30" s="6"/>
      <c r="AGN30" s="6"/>
      <c r="AGO30" s="6"/>
      <c r="AGP30" s="6"/>
      <c r="AGQ30" s="6"/>
      <c r="AGR30" s="6"/>
      <c r="AGS30" s="6"/>
      <c r="AGT30" s="6"/>
      <c r="AGU30" s="6"/>
      <c r="AGV30" s="6"/>
      <c r="AGW30" s="6"/>
      <c r="AGX30" s="6"/>
      <c r="AGY30" s="6"/>
      <c r="AGZ30" s="6"/>
      <c r="AHA30" s="6"/>
      <c r="AHB30" s="6"/>
      <c r="AHC30" s="6"/>
      <c r="AHD30" s="6"/>
      <c r="AHE30" s="6"/>
      <c r="AHF30" s="6"/>
      <c r="AHG30" s="6"/>
      <c r="AHH30" s="6"/>
      <c r="AHI30" s="6"/>
      <c r="AHJ30" s="6"/>
      <c r="AHK30" s="6"/>
      <c r="AHL30" s="6"/>
      <c r="AHM30" s="6"/>
      <c r="AHN30" s="6"/>
      <c r="AHO30" s="6"/>
      <c r="AHP30" s="6"/>
      <c r="AHQ30" s="6"/>
      <c r="AHR30" s="6"/>
      <c r="AHS30" s="6"/>
      <c r="AHT30" s="6"/>
      <c r="AHU30" s="6"/>
      <c r="AHV30" s="6"/>
      <c r="AHW30" s="6"/>
      <c r="AHX30" s="6"/>
      <c r="AHY30" s="6"/>
      <c r="AHZ30" s="6"/>
      <c r="AIA30" s="6"/>
      <c r="AIB30" s="6"/>
      <c r="AIC30" s="6"/>
      <c r="AID30" s="6"/>
      <c r="AIE30" s="6"/>
      <c r="AIF30" s="6"/>
      <c r="AIG30" s="6"/>
      <c r="AIH30" s="6"/>
      <c r="AII30" s="6"/>
      <c r="AIJ30" s="6"/>
      <c r="AIK30" s="6"/>
      <c r="AIL30" s="6"/>
      <c r="AIM30" s="6"/>
      <c r="AIN30" s="6"/>
      <c r="AIO30" s="6"/>
      <c r="AIP30" s="6"/>
      <c r="AIQ30" s="6"/>
      <c r="AIR30" s="6"/>
      <c r="AIS30" s="6"/>
      <c r="AIT30" s="6"/>
      <c r="AIU30" s="6"/>
      <c r="AIV30" s="6"/>
      <c r="AIW30" s="6"/>
      <c r="AIX30" s="6"/>
      <c r="AIY30" s="6"/>
      <c r="AIZ30" s="6"/>
      <c r="AJA30" s="6"/>
      <c r="AJB30" s="6"/>
      <c r="AJC30" s="6"/>
      <c r="AJD30" s="6"/>
      <c r="AJE30" s="6"/>
      <c r="AJF30" s="6"/>
      <c r="AJG30" s="6"/>
      <c r="AJH30" s="6"/>
      <c r="AJI30" s="6"/>
      <c r="AJJ30" s="6"/>
      <c r="AJK30" s="6"/>
      <c r="AJL30" s="6"/>
      <c r="AJM30" s="6"/>
      <c r="AJN30" s="6"/>
      <c r="AJO30" s="6"/>
      <c r="AJP30" s="6"/>
      <c r="AJQ30" s="6"/>
      <c r="AJR30" s="6"/>
      <c r="AJS30" s="6"/>
      <c r="AJT30" s="6"/>
      <c r="AJU30" s="6"/>
      <c r="AJV30" s="6"/>
      <c r="AJW30" s="6"/>
      <c r="AJX30" s="6"/>
      <c r="AJY30" s="6"/>
      <c r="AJZ30" s="6"/>
      <c r="AKA30" s="6"/>
      <c r="AKB30" s="6"/>
      <c r="AKC30" s="6"/>
      <c r="AKD30" s="6"/>
      <c r="AKE30" s="6"/>
      <c r="AKF30" s="6"/>
      <c r="AKG30" s="6"/>
      <c r="AKH30" s="6"/>
      <c r="AKI30" s="6"/>
      <c r="AKJ30" s="6"/>
      <c r="AKK30" s="6"/>
      <c r="AKL30" s="6"/>
      <c r="AKM30" s="6"/>
      <c r="AKN30" s="6"/>
      <c r="AKO30" s="6"/>
      <c r="AKP30" s="6"/>
      <c r="AKQ30" s="6"/>
      <c r="AKR30" s="6"/>
      <c r="AKS30" s="6"/>
      <c r="AKT30" s="6"/>
      <c r="AKU30" s="6"/>
      <c r="AKV30" s="6"/>
      <c r="AKW30" s="6"/>
      <c r="AKX30" s="6"/>
      <c r="AKY30" s="6"/>
      <c r="AKZ30" s="6"/>
      <c r="ALA30" s="6"/>
      <c r="ALB30" s="6"/>
      <c r="ALC30" s="6"/>
      <c r="ALD30" s="6"/>
      <c r="ALE30" s="6"/>
      <c r="ALF30" s="6"/>
      <c r="ALG30" s="6"/>
      <c r="ALH30" s="6"/>
      <c r="ALI30" s="6"/>
      <c r="ALJ30" s="6"/>
      <c r="ALK30" s="6"/>
      <c r="ALL30" s="6"/>
      <c r="ALM30" s="6"/>
      <c r="ALN30" s="6"/>
      <c r="ALO30" s="6"/>
      <c r="ALP30" s="6"/>
      <c r="ALQ30" s="6"/>
      <c r="ALR30" s="6"/>
      <c r="ALS30" s="6"/>
      <c r="ALT30" s="6"/>
      <c r="ALU30" s="6"/>
      <c r="ALV30" s="6"/>
      <c r="ALW30" s="6"/>
      <c r="ALX30" s="6"/>
      <c r="ALY30" s="6"/>
      <c r="ALZ30" s="6"/>
      <c r="AMA30" s="6"/>
      <c r="AMB30" s="6"/>
      <c r="AMC30" s="6"/>
      <c r="AMD30" s="6"/>
      <c r="AME30" s="6"/>
      <c r="AMF30" s="6"/>
      <c r="AMG30" s="6"/>
      <c r="AMH30" s="6"/>
      <c r="AMI30" s="6"/>
      <c r="AMJ30" s="6"/>
      <c r="AMK30" s="6"/>
    </row>
    <row r="31" spans="1:1025">
      <c r="A31" s="63"/>
      <c r="B31" s="64"/>
      <c r="C31" s="56"/>
      <c r="D31" s="46"/>
      <c r="E31" s="56"/>
      <c r="F31" s="56"/>
      <c r="G31" s="56"/>
      <c r="H31" s="46"/>
      <c r="I31" s="46"/>
      <c r="J31" s="66"/>
      <c r="K31" s="56"/>
      <c r="L31" s="56"/>
      <c r="M31" s="67"/>
      <c r="N31" s="68"/>
      <c r="O31" s="64"/>
      <c r="P31" s="4"/>
      <c r="Q31" s="91"/>
      <c r="R31" s="14"/>
      <c r="S31" s="13"/>
      <c r="T31" s="13"/>
      <c r="U31" s="88"/>
    </row>
    <row r="32" spans="1:1025" s="5" customFormat="1">
      <c r="A32" s="111" t="s">
        <v>83</v>
      </c>
      <c r="B32" s="111"/>
      <c r="C32" s="111"/>
      <c r="D32" s="111"/>
      <c r="E32" s="111"/>
      <c r="F32" s="111"/>
      <c r="G32" s="111"/>
      <c r="H32" s="111"/>
      <c r="I32" s="111"/>
      <c r="J32" s="111"/>
      <c r="K32" s="111"/>
      <c r="L32" s="111"/>
      <c r="M32" s="111"/>
      <c r="N32" s="111"/>
      <c r="O32" s="64"/>
      <c r="P32" s="4"/>
      <c r="Q32" s="91"/>
      <c r="R32" s="14"/>
      <c r="S32" s="13"/>
      <c r="T32" s="13"/>
      <c r="U32" s="88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  <c r="IV32" s="6"/>
      <c r="IW32" s="6"/>
      <c r="IX32" s="6"/>
      <c r="IY32" s="6"/>
      <c r="IZ32" s="6"/>
      <c r="JA32" s="6"/>
      <c r="JB32" s="6"/>
      <c r="JC32" s="6"/>
      <c r="JD32" s="6"/>
      <c r="JE32" s="6"/>
      <c r="JF32" s="6"/>
      <c r="JG32" s="6"/>
      <c r="JH32" s="6"/>
      <c r="JI32" s="6"/>
      <c r="JJ32" s="6"/>
      <c r="JK32" s="6"/>
      <c r="JL32" s="6"/>
      <c r="JM32" s="6"/>
      <c r="JN32" s="6"/>
      <c r="JO32" s="6"/>
      <c r="JP32" s="6"/>
      <c r="JQ32" s="6"/>
      <c r="JR32" s="6"/>
      <c r="JS32" s="6"/>
      <c r="JT32" s="6"/>
      <c r="JU32" s="6"/>
      <c r="JV32" s="6"/>
      <c r="JW32" s="6"/>
      <c r="JX32" s="6"/>
      <c r="JY32" s="6"/>
      <c r="JZ32" s="6"/>
      <c r="KA32" s="6"/>
      <c r="KB32" s="6"/>
      <c r="KC32" s="6"/>
      <c r="KD32" s="6"/>
      <c r="KE32" s="6"/>
      <c r="KF32" s="6"/>
      <c r="KG32" s="6"/>
      <c r="KH32" s="6"/>
      <c r="KI32" s="6"/>
      <c r="KJ32" s="6"/>
      <c r="KK32" s="6"/>
      <c r="KL32" s="6"/>
      <c r="KM32" s="6"/>
      <c r="KN32" s="6"/>
      <c r="KO32" s="6"/>
      <c r="KP32" s="6"/>
      <c r="KQ32" s="6"/>
      <c r="KR32" s="6"/>
      <c r="KS32" s="6"/>
      <c r="KT32" s="6"/>
      <c r="KU32" s="6"/>
      <c r="KV32" s="6"/>
      <c r="KW32" s="6"/>
      <c r="KX32" s="6"/>
      <c r="KY32" s="6"/>
      <c r="KZ32" s="6"/>
      <c r="LA32" s="6"/>
      <c r="LB32" s="6"/>
      <c r="LC32" s="6"/>
      <c r="LD32" s="6"/>
      <c r="LE32" s="6"/>
      <c r="LF32" s="6"/>
      <c r="LG32" s="6"/>
      <c r="LH32" s="6"/>
      <c r="LI32" s="6"/>
      <c r="LJ32" s="6"/>
      <c r="LK32" s="6"/>
      <c r="LL32" s="6"/>
      <c r="LM32" s="6"/>
      <c r="LN32" s="6"/>
      <c r="LO32" s="6"/>
      <c r="LP32" s="6"/>
      <c r="LQ32" s="6"/>
      <c r="LR32" s="6"/>
      <c r="LS32" s="6"/>
      <c r="LT32" s="6"/>
      <c r="LU32" s="6"/>
      <c r="LV32" s="6"/>
      <c r="LW32" s="6"/>
      <c r="LX32" s="6"/>
      <c r="LY32" s="6"/>
      <c r="LZ32" s="6"/>
      <c r="MA32" s="6"/>
      <c r="MB32" s="6"/>
      <c r="MC32" s="6"/>
      <c r="MD32" s="6"/>
      <c r="ME32" s="6"/>
      <c r="MF32" s="6"/>
      <c r="MG32" s="6"/>
      <c r="MH32" s="6"/>
      <c r="MI32" s="6"/>
      <c r="MJ32" s="6"/>
      <c r="MK32" s="6"/>
      <c r="ML32" s="6"/>
      <c r="MM32" s="6"/>
      <c r="MN32" s="6"/>
      <c r="MO32" s="6"/>
      <c r="MP32" s="6"/>
      <c r="MQ32" s="6"/>
      <c r="MR32" s="6"/>
      <c r="MS32" s="6"/>
      <c r="MT32" s="6"/>
      <c r="MU32" s="6"/>
      <c r="MV32" s="6"/>
      <c r="MW32" s="6"/>
      <c r="MX32" s="6"/>
      <c r="MY32" s="6"/>
      <c r="MZ32" s="6"/>
      <c r="NA32" s="6"/>
      <c r="NB32" s="6"/>
      <c r="NC32" s="6"/>
      <c r="ND32" s="6"/>
      <c r="NE32" s="6"/>
      <c r="NF32" s="6"/>
      <c r="NG32" s="6"/>
      <c r="NH32" s="6"/>
      <c r="NI32" s="6"/>
      <c r="NJ32" s="6"/>
      <c r="NK32" s="6"/>
      <c r="NL32" s="6"/>
      <c r="NM32" s="6"/>
      <c r="NN32" s="6"/>
      <c r="NO32" s="6"/>
      <c r="NP32" s="6"/>
      <c r="NQ32" s="6"/>
      <c r="NR32" s="6"/>
      <c r="NS32" s="6"/>
      <c r="NT32" s="6"/>
      <c r="NU32" s="6"/>
      <c r="NV32" s="6"/>
      <c r="NW32" s="6"/>
      <c r="NX32" s="6"/>
      <c r="NY32" s="6"/>
      <c r="NZ32" s="6"/>
      <c r="OA32" s="6"/>
      <c r="OB32" s="6"/>
      <c r="OC32" s="6"/>
      <c r="OD32" s="6"/>
      <c r="OE32" s="6"/>
      <c r="OF32" s="6"/>
      <c r="OG32" s="6"/>
      <c r="OH32" s="6"/>
      <c r="OI32" s="6"/>
      <c r="OJ32" s="6"/>
      <c r="OK32" s="6"/>
      <c r="OL32" s="6"/>
      <c r="OM32" s="6"/>
      <c r="ON32" s="6"/>
      <c r="OO32" s="6"/>
      <c r="OP32" s="6"/>
      <c r="OQ32" s="6"/>
      <c r="OR32" s="6"/>
      <c r="OS32" s="6"/>
      <c r="OT32" s="6"/>
      <c r="OU32" s="6"/>
      <c r="OV32" s="6"/>
      <c r="OW32" s="6"/>
      <c r="OX32" s="6"/>
      <c r="OY32" s="6"/>
      <c r="OZ32" s="6"/>
      <c r="PA32" s="6"/>
      <c r="PB32" s="6"/>
      <c r="PC32" s="6"/>
      <c r="PD32" s="6"/>
      <c r="PE32" s="6"/>
      <c r="PF32" s="6"/>
      <c r="PG32" s="6"/>
      <c r="PH32" s="6"/>
      <c r="PI32" s="6"/>
      <c r="PJ32" s="6"/>
      <c r="PK32" s="6"/>
      <c r="PL32" s="6"/>
      <c r="PM32" s="6"/>
      <c r="PN32" s="6"/>
      <c r="PO32" s="6"/>
      <c r="PP32" s="6"/>
      <c r="PQ32" s="6"/>
      <c r="PR32" s="6"/>
      <c r="PS32" s="6"/>
      <c r="PT32" s="6"/>
      <c r="PU32" s="6"/>
      <c r="PV32" s="6"/>
      <c r="PW32" s="6"/>
      <c r="PX32" s="6"/>
      <c r="PY32" s="6"/>
      <c r="PZ32" s="6"/>
      <c r="QA32" s="6"/>
      <c r="QB32" s="6"/>
      <c r="QC32" s="6"/>
      <c r="QD32" s="6"/>
      <c r="QE32" s="6"/>
      <c r="QF32" s="6"/>
      <c r="QG32" s="6"/>
      <c r="QH32" s="6"/>
      <c r="QI32" s="6"/>
      <c r="QJ32" s="6"/>
      <c r="QK32" s="6"/>
      <c r="QL32" s="6"/>
      <c r="QM32" s="6"/>
      <c r="QN32" s="6"/>
      <c r="QO32" s="6"/>
      <c r="QP32" s="6"/>
      <c r="QQ32" s="6"/>
      <c r="QR32" s="6"/>
      <c r="QS32" s="6"/>
      <c r="QT32" s="6"/>
      <c r="QU32" s="6"/>
      <c r="QV32" s="6"/>
      <c r="QW32" s="6"/>
      <c r="QX32" s="6"/>
      <c r="QY32" s="6"/>
      <c r="QZ32" s="6"/>
      <c r="RA32" s="6"/>
      <c r="RB32" s="6"/>
      <c r="RC32" s="6"/>
      <c r="RD32" s="6"/>
      <c r="RE32" s="6"/>
      <c r="RF32" s="6"/>
      <c r="RG32" s="6"/>
      <c r="RH32" s="6"/>
      <c r="RI32" s="6"/>
      <c r="RJ32" s="6"/>
      <c r="RK32" s="6"/>
      <c r="RL32" s="6"/>
      <c r="RM32" s="6"/>
      <c r="RN32" s="6"/>
      <c r="RO32" s="6"/>
      <c r="RP32" s="6"/>
      <c r="RQ32" s="6"/>
      <c r="RR32" s="6"/>
      <c r="RS32" s="6"/>
      <c r="RT32" s="6"/>
      <c r="RU32" s="6"/>
      <c r="RV32" s="6"/>
      <c r="RW32" s="6"/>
      <c r="RX32" s="6"/>
      <c r="RY32" s="6"/>
      <c r="RZ32" s="6"/>
      <c r="SA32" s="6"/>
      <c r="SB32" s="6"/>
      <c r="SC32" s="6"/>
      <c r="SD32" s="6"/>
      <c r="SE32" s="6"/>
      <c r="SF32" s="6"/>
      <c r="SG32" s="6"/>
      <c r="SH32" s="6"/>
      <c r="SI32" s="6"/>
      <c r="SJ32" s="6"/>
      <c r="SK32" s="6"/>
      <c r="SL32" s="6"/>
      <c r="SM32" s="6"/>
      <c r="SN32" s="6"/>
      <c r="SO32" s="6"/>
      <c r="SP32" s="6"/>
      <c r="SQ32" s="6"/>
      <c r="SR32" s="6"/>
      <c r="SS32" s="6"/>
      <c r="ST32" s="6"/>
      <c r="SU32" s="6"/>
      <c r="SV32" s="6"/>
      <c r="SW32" s="6"/>
      <c r="SX32" s="6"/>
      <c r="SY32" s="6"/>
      <c r="SZ32" s="6"/>
      <c r="TA32" s="6"/>
      <c r="TB32" s="6"/>
      <c r="TC32" s="6"/>
      <c r="TD32" s="6"/>
      <c r="TE32" s="6"/>
      <c r="TF32" s="6"/>
      <c r="TG32" s="6"/>
      <c r="TH32" s="6"/>
      <c r="TI32" s="6"/>
      <c r="TJ32" s="6"/>
      <c r="TK32" s="6"/>
      <c r="TL32" s="6"/>
      <c r="TM32" s="6"/>
      <c r="TN32" s="6"/>
      <c r="TO32" s="6"/>
      <c r="TP32" s="6"/>
      <c r="TQ32" s="6"/>
      <c r="TR32" s="6"/>
      <c r="TS32" s="6"/>
      <c r="TT32" s="6"/>
      <c r="TU32" s="6"/>
      <c r="TV32" s="6"/>
      <c r="TW32" s="6"/>
      <c r="TX32" s="6"/>
      <c r="TY32" s="6"/>
      <c r="TZ32" s="6"/>
      <c r="UA32" s="6"/>
      <c r="UB32" s="6"/>
      <c r="UC32" s="6"/>
      <c r="UD32" s="6"/>
      <c r="UE32" s="6"/>
      <c r="UF32" s="6"/>
      <c r="UG32" s="6"/>
      <c r="UH32" s="6"/>
      <c r="UI32" s="6"/>
      <c r="UJ32" s="6"/>
      <c r="UK32" s="6"/>
      <c r="UL32" s="6"/>
      <c r="UM32" s="6"/>
      <c r="UN32" s="6"/>
      <c r="UO32" s="6"/>
      <c r="UP32" s="6"/>
      <c r="UQ32" s="6"/>
      <c r="UR32" s="6"/>
      <c r="US32" s="6"/>
      <c r="UT32" s="6"/>
      <c r="UU32" s="6"/>
      <c r="UV32" s="6"/>
      <c r="UW32" s="6"/>
      <c r="UX32" s="6"/>
      <c r="UY32" s="6"/>
      <c r="UZ32" s="6"/>
      <c r="VA32" s="6"/>
      <c r="VB32" s="6"/>
      <c r="VC32" s="6"/>
      <c r="VD32" s="6"/>
      <c r="VE32" s="6"/>
      <c r="VF32" s="6"/>
      <c r="VG32" s="6"/>
      <c r="VH32" s="6"/>
      <c r="VI32" s="6"/>
      <c r="VJ32" s="6"/>
      <c r="VK32" s="6"/>
      <c r="VL32" s="6"/>
      <c r="VM32" s="6"/>
      <c r="VN32" s="6"/>
      <c r="VO32" s="6"/>
      <c r="VP32" s="6"/>
      <c r="VQ32" s="6"/>
      <c r="VR32" s="6"/>
      <c r="VS32" s="6"/>
      <c r="VT32" s="6"/>
      <c r="VU32" s="6"/>
      <c r="VV32" s="6"/>
      <c r="VW32" s="6"/>
      <c r="VX32" s="6"/>
      <c r="VY32" s="6"/>
      <c r="VZ32" s="6"/>
      <c r="WA32" s="6"/>
      <c r="WB32" s="6"/>
      <c r="WC32" s="6"/>
      <c r="WD32" s="6"/>
      <c r="WE32" s="6"/>
      <c r="WF32" s="6"/>
      <c r="WG32" s="6"/>
      <c r="WH32" s="6"/>
      <c r="WI32" s="6"/>
      <c r="WJ32" s="6"/>
      <c r="WK32" s="6"/>
      <c r="WL32" s="6"/>
      <c r="WM32" s="6"/>
      <c r="WN32" s="6"/>
      <c r="WO32" s="6"/>
      <c r="WP32" s="6"/>
      <c r="WQ32" s="6"/>
      <c r="WR32" s="6"/>
      <c r="WS32" s="6"/>
      <c r="WT32" s="6"/>
      <c r="WU32" s="6"/>
      <c r="WV32" s="6"/>
      <c r="WW32" s="6"/>
      <c r="WX32" s="6"/>
      <c r="WY32" s="6"/>
      <c r="WZ32" s="6"/>
      <c r="XA32" s="6"/>
      <c r="XB32" s="6"/>
      <c r="XC32" s="6"/>
      <c r="XD32" s="6"/>
      <c r="XE32" s="6"/>
      <c r="XF32" s="6"/>
      <c r="XG32" s="6"/>
      <c r="XH32" s="6"/>
      <c r="XI32" s="6"/>
      <c r="XJ32" s="6"/>
      <c r="XK32" s="6"/>
      <c r="XL32" s="6"/>
      <c r="XM32" s="6"/>
      <c r="XN32" s="6"/>
      <c r="XO32" s="6"/>
      <c r="XP32" s="6"/>
      <c r="XQ32" s="6"/>
      <c r="XR32" s="6"/>
      <c r="XS32" s="6"/>
      <c r="XT32" s="6"/>
      <c r="XU32" s="6"/>
      <c r="XV32" s="6"/>
      <c r="XW32" s="6"/>
      <c r="XX32" s="6"/>
      <c r="XY32" s="6"/>
      <c r="XZ32" s="6"/>
      <c r="YA32" s="6"/>
      <c r="YB32" s="6"/>
      <c r="YC32" s="6"/>
      <c r="YD32" s="6"/>
      <c r="YE32" s="6"/>
      <c r="YF32" s="6"/>
      <c r="YG32" s="6"/>
      <c r="YH32" s="6"/>
      <c r="YI32" s="6"/>
      <c r="YJ32" s="6"/>
      <c r="YK32" s="6"/>
      <c r="YL32" s="6"/>
      <c r="YM32" s="6"/>
      <c r="YN32" s="6"/>
      <c r="YO32" s="6"/>
      <c r="YP32" s="6"/>
      <c r="YQ32" s="6"/>
      <c r="YR32" s="6"/>
      <c r="YS32" s="6"/>
      <c r="YT32" s="6"/>
      <c r="YU32" s="6"/>
      <c r="YV32" s="6"/>
      <c r="YW32" s="6"/>
      <c r="YX32" s="6"/>
      <c r="YY32" s="6"/>
      <c r="YZ32" s="6"/>
      <c r="ZA32" s="6"/>
      <c r="ZB32" s="6"/>
      <c r="ZC32" s="6"/>
      <c r="ZD32" s="6"/>
      <c r="ZE32" s="6"/>
      <c r="ZF32" s="6"/>
      <c r="ZG32" s="6"/>
      <c r="ZH32" s="6"/>
      <c r="ZI32" s="6"/>
      <c r="ZJ32" s="6"/>
      <c r="ZK32" s="6"/>
      <c r="ZL32" s="6"/>
      <c r="ZM32" s="6"/>
      <c r="ZN32" s="6"/>
      <c r="ZO32" s="6"/>
      <c r="ZP32" s="6"/>
      <c r="ZQ32" s="6"/>
      <c r="ZR32" s="6"/>
      <c r="ZS32" s="6"/>
      <c r="ZT32" s="6"/>
      <c r="ZU32" s="6"/>
      <c r="ZV32" s="6"/>
      <c r="ZW32" s="6"/>
      <c r="ZX32" s="6"/>
      <c r="ZY32" s="6"/>
      <c r="ZZ32" s="6"/>
      <c r="AAA32" s="6"/>
      <c r="AAB32" s="6"/>
      <c r="AAC32" s="6"/>
      <c r="AAD32" s="6"/>
      <c r="AAE32" s="6"/>
      <c r="AAF32" s="6"/>
      <c r="AAG32" s="6"/>
      <c r="AAH32" s="6"/>
      <c r="AAI32" s="6"/>
      <c r="AAJ32" s="6"/>
      <c r="AAK32" s="6"/>
      <c r="AAL32" s="6"/>
      <c r="AAM32" s="6"/>
      <c r="AAN32" s="6"/>
      <c r="AAO32" s="6"/>
      <c r="AAP32" s="6"/>
      <c r="AAQ32" s="6"/>
      <c r="AAR32" s="6"/>
      <c r="AAS32" s="6"/>
      <c r="AAT32" s="6"/>
      <c r="AAU32" s="6"/>
      <c r="AAV32" s="6"/>
      <c r="AAW32" s="6"/>
      <c r="AAX32" s="6"/>
      <c r="AAY32" s="6"/>
      <c r="AAZ32" s="6"/>
      <c r="ABA32" s="6"/>
      <c r="ABB32" s="6"/>
      <c r="ABC32" s="6"/>
      <c r="ABD32" s="6"/>
      <c r="ABE32" s="6"/>
      <c r="ABF32" s="6"/>
      <c r="ABG32" s="6"/>
      <c r="ABH32" s="6"/>
      <c r="ABI32" s="6"/>
      <c r="ABJ32" s="6"/>
      <c r="ABK32" s="6"/>
      <c r="ABL32" s="6"/>
      <c r="ABM32" s="6"/>
      <c r="ABN32" s="6"/>
      <c r="ABO32" s="6"/>
      <c r="ABP32" s="6"/>
      <c r="ABQ32" s="6"/>
      <c r="ABR32" s="6"/>
      <c r="ABS32" s="6"/>
      <c r="ABT32" s="6"/>
      <c r="ABU32" s="6"/>
      <c r="ABV32" s="6"/>
      <c r="ABW32" s="6"/>
      <c r="ABX32" s="6"/>
      <c r="ABY32" s="6"/>
      <c r="ABZ32" s="6"/>
      <c r="ACA32" s="6"/>
      <c r="ACB32" s="6"/>
      <c r="ACC32" s="6"/>
      <c r="ACD32" s="6"/>
      <c r="ACE32" s="6"/>
      <c r="ACF32" s="6"/>
      <c r="ACG32" s="6"/>
      <c r="ACH32" s="6"/>
      <c r="ACI32" s="6"/>
      <c r="ACJ32" s="6"/>
      <c r="ACK32" s="6"/>
      <c r="ACL32" s="6"/>
      <c r="ACM32" s="6"/>
      <c r="ACN32" s="6"/>
      <c r="ACO32" s="6"/>
      <c r="ACP32" s="6"/>
      <c r="ACQ32" s="6"/>
      <c r="ACR32" s="6"/>
      <c r="ACS32" s="6"/>
      <c r="ACT32" s="6"/>
      <c r="ACU32" s="6"/>
      <c r="ACV32" s="6"/>
      <c r="ACW32" s="6"/>
      <c r="ACX32" s="6"/>
      <c r="ACY32" s="6"/>
      <c r="ACZ32" s="6"/>
      <c r="ADA32" s="6"/>
      <c r="ADB32" s="6"/>
      <c r="ADC32" s="6"/>
      <c r="ADD32" s="6"/>
      <c r="ADE32" s="6"/>
      <c r="ADF32" s="6"/>
      <c r="ADG32" s="6"/>
      <c r="ADH32" s="6"/>
      <c r="ADI32" s="6"/>
      <c r="ADJ32" s="6"/>
      <c r="ADK32" s="6"/>
      <c r="ADL32" s="6"/>
      <c r="ADM32" s="6"/>
      <c r="ADN32" s="6"/>
      <c r="ADO32" s="6"/>
      <c r="ADP32" s="6"/>
      <c r="ADQ32" s="6"/>
      <c r="ADR32" s="6"/>
      <c r="ADS32" s="6"/>
      <c r="ADT32" s="6"/>
      <c r="ADU32" s="6"/>
      <c r="ADV32" s="6"/>
      <c r="ADW32" s="6"/>
      <c r="ADX32" s="6"/>
      <c r="ADY32" s="6"/>
      <c r="ADZ32" s="6"/>
      <c r="AEA32" s="6"/>
      <c r="AEB32" s="6"/>
      <c r="AEC32" s="6"/>
      <c r="AED32" s="6"/>
      <c r="AEE32" s="6"/>
      <c r="AEF32" s="6"/>
      <c r="AEG32" s="6"/>
      <c r="AEH32" s="6"/>
      <c r="AEI32" s="6"/>
      <c r="AEJ32" s="6"/>
      <c r="AEK32" s="6"/>
      <c r="AEL32" s="6"/>
      <c r="AEM32" s="6"/>
      <c r="AEN32" s="6"/>
      <c r="AEO32" s="6"/>
      <c r="AEP32" s="6"/>
      <c r="AEQ32" s="6"/>
      <c r="AER32" s="6"/>
      <c r="AES32" s="6"/>
      <c r="AET32" s="6"/>
      <c r="AEU32" s="6"/>
      <c r="AEV32" s="6"/>
      <c r="AEW32" s="6"/>
      <c r="AEX32" s="6"/>
      <c r="AEY32" s="6"/>
      <c r="AEZ32" s="6"/>
      <c r="AFA32" s="6"/>
      <c r="AFB32" s="6"/>
      <c r="AFC32" s="6"/>
      <c r="AFD32" s="6"/>
      <c r="AFE32" s="6"/>
      <c r="AFF32" s="6"/>
      <c r="AFG32" s="6"/>
      <c r="AFH32" s="6"/>
      <c r="AFI32" s="6"/>
      <c r="AFJ32" s="6"/>
      <c r="AFK32" s="6"/>
      <c r="AFL32" s="6"/>
      <c r="AFM32" s="6"/>
      <c r="AFN32" s="6"/>
      <c r="AFO32" s="6"/>
      <c r="AFP32" s="6"/>
      <c r="AFQ32" s="6"/>
      <c r="AFR32" s="6"/>
      <c r="AFS32" s="6"/>
      <c r="AFT32" s="6"/>
      <c r="AFU32" s="6"/>
      <c r="AFV32" s="6"/>
      <c r="AFW32" s="6"/>
      <c r="AFX32" s="6"/>
      <c r="AFY32" s="6"/>
      <c r="AFZ32" s="6"/>
      <c r="AGA32" s="6"/>
      <c r="AGB32" s="6"/>
      <c r="AGC32" s="6"/>
      <c r="AGD32" s="6"/>
      <c r="AGE32" s="6"/>
      <c r="AGF32" s="6"/>
      <c r="AGG32" s="6"/>
      <c r="AGH32" s="6"/>
      <c r="AGI32" s="6"/>
      <c r="AGJ32" s="6"/>
      <c r="AGK32" s="6"/>
      <c r="AGL32" s="6"/>
      <c r="AGM32" s="6"/>
      <c r="AGN32" s="6"/>
      <c r="AGO32" s="6"/>
      <c r="AGP32" s="6"/>
      <c r="AGQ32" s="6"/>
      <c r="AGR32" s="6"/>
      <c r="AGS32" s="6"/>
      <c r="AGT32" s="6"/>
      <c r="AGU32" s="6"/>
      <c r="AGV32" s="6"/>
      <c r="AGW32" s="6"/>
      <c r="AGX32" s="6"/>
      <c r="AGY32" s="6"/>
      <c r="AGZ32" s="6"/>
      <c r="AHA32" s="6"/>
      <c r="AHB32" s="6"/>
      <c r="AHC32" s="6"/>
      <c r="AHD32" s="6"/>
      <c r="AHE32" s="6"/>
      <c r="AHF32" s="6"/>
      <c r="AHG32" s="6"/>
      <c r="AHH32" s="6"/>
      <c r="AHI32" s="6"/>
      <c r="AHJ32" s="6"/>
      <c r="AHK32" s="6"/>
      <c r="AHL32" s="6"/>
      <c r="AHM32" s="6"/>
      <c r="AHN32" s="6"/>
      <c r="AHO32" s="6"/>
      <c r="AHP32" s="6"/>
      <c r="AHQ32" s="6"/>
      <c r="AHR32" s="6"/>
      <c r="AHS32" s="6"/>
      <c r="AHT32" s="6"/>
      <c r="AHU32" s="6"/>
      <c r="AHV32" s="6"/>
      <c r="AHW32" s="6"/>
      <c r="AHX32" s="6"/>
      <c r="AHY32" s="6"/>
      <c r="AHZ32" s="6"/>
      <c r="AIA32" s="6"/>
      <c r="AIB32" s="6"/>
      <c r="AIC32" s="6"/>
      <c r="AID32" s="6"/>
      <c r="AIE32" s="6"/>
      <c r="AIF32" s="6"/>
      <c r="AIG32" s="6"/>
      <c r="AIH32" s="6"/>
      <c r="AII32" s="6"/>
      <c r="AIJ32" s="6"/>
      <c r="AIK32" s="6"/>
      <c r="AIL32" s="6"/>
      <c r="AIM32" s="6"/>
      <c r="AIN32" s="6"/>
      <c r="AIO32" s="6"/>
      <c r="AIP32" s="6"/>
      <c r="AIQ32" s="6"/>
      <c r="AIR32" s="6"/>
      <c r="AIS32" s="6"/>
      <c r="AIT32" s="6"/>
      <c r="AIU32" s="6"/>
      <c r="AIV32" s="6"/>
      <c r="AIW32" s="6"/>
      <c r="AIX32" s="6"/>
      <c r="AIY32" s="6"/>
      <c r="AIZ32" s="6"/>
      <c r="AJA32" s="6"/>
      <c r="AJB32" s="6"/>
      <c r="AJC32" s="6"/>
      <c r="AJD32" s="6"/>
      <c r="AJE32" s="6"/>
      <c r="AJF32" s="6"/>
      <c r="AJG32" s="6"/>
      <c r="AJH32" s="6"/>
      <c r="AJI32" s="6"/>
      <c r="AJJ32" s="6"/>
      <c r="AJK32" s="6"/>
      <c r="AJL32" s="6"/>
      <c r="AJM32" s="6"/>
      <c r="AJN32" s="6"/>
      <c r="AJO32" s="6"/>
      <c r="AJP32" s="6"/>
      <c r="AJQ32" s="6"/>
      <c r="AJR32" s="6"/>
      <c r="AJS32" s="6"/>
      <c r="AJT32" s="6"/>
      <c r="AJU32" s="6"/>
      <c r="AJV32" s="6"/>
      <c r="AJW32" s="6"/>
      <c r="AJX32" s="6"/>
      <c r="AJY32" s="6"/>
      <c r="AJZ32" s="6"/>
      <c r="AKA32" s="6"/>
      <c r="AKB32" s="6"/>
      <c r="AKC32" s="6"/>
      <c r="AKD32" s="6"/>
      <c r="AKE32" s="6"/>
      <c r="AKF32" s="6"/>
      <c r="AKG32" s="6"/>
      <c r="AKH32" s="6"/>
      <c r="AKI32" s="6"/>
      <c r="AKJ32" s="6"/>
      <c r="AKK32" s="6"/>
      <c r="AKL32" s="6"/>
      <c r="AKM32" s="6"/>
      <c r="AKN32" s="6"/>
      <c r="AKO32" s="6"/>
      <c r="AKP32" s="6"/>
      <c r="AKQ32" s="6"/>
      <c r="AKR32" s="6"/>
      <c r="AKS32" s="6"/>
      <c r="AKT32" s="6"/>
      <c r="AKU32" s="6"/>
      <c r="AKV32" s="6"/>
      <c r="AKW32" s="6"/>
      <c r="AKX32" s="6"/>
      <c r="AKY32" s="6"/>
      <c r="AKZ32" s="6"/>
      <c r="ALA32" s="6"/>
      <c r="ALB32" s="6"/>
      <c r="ALC32" s="6"/>
      <c r="ALD32" s="6"/>
      <c r="ALE32" s="6"/>
      <c r="ALF32" s="6"/>
      <c r="ALG32" s="6"/>
      <c r="ALH32" s="6"/>
      <c r="ALI32" s="6"/>
      <c r="ALJ32" s="6"/>
      <c r="ALK32" s="6"/>
      <c r="ALL32" s="6"/>
      <c r="ALM32" s="6"/>
      <c r="ALN32" s="6"/>
      <c r="ALO32" s="6"/>
      <c r="ALP32" s="6"/>
      <c r="ALQ32" s="6"/>
      <c r="ALR32" s="6"/>
      <c r="ALS32" s="6"/>
      <c r="ALT32" s="6"/>
      <c r="ALU32" s="6"/>
      <c r="ALV32" s="6"/>
      <c r="ALW32" s="6"/>
      <c r="ALX32" s="6"/>
      <c r="ALY32" s="6"/>
      <c r="ALZ32" s="6"/>
      <c r="AMA32" s="6"/>
      <c r="AMB32" s="6"/>
      <c r="AMC32" s="6"/>
      <c r="AMD32" s="6"/>
      <c r="AME32" s="6"/>
      <c r="AMF32" s="6"/>
      <c r="AMG32" s="6"/>
      <c r="AMH32" s="6"/>
      <c r="AMI32" s="6"/>
      <c r="AMJ32" s="6"/>
      <c r="AMK32" s="6"/>
    </row>
    <row r="33" spans="1:1025">
      <c r="A33" s="63" t="s">
        <v>94</v>
      </c>
      <c r="B33" s="64">
        <v>0.185</v>
      </c>
      <c r="C33" s="56">
        <v>6000</v>
      </c>
      <c r="D33" s="46">
        <f>C33*1.1</f>
        <v>6600.0000000000009</v>
      </c>
      <c r="E33" s="56">
        <f>(C33/(220*SQRT(3)*0.92))</f>
        <v>17.115126557004718</v>
      </c>
      <c r="F33" s="56">
        <f t="shared" si="0"/>
        <v>18.826639212705192</v>
      </c>
      <c r="G33" s="65">
        <f>B33*F33</f>
        <v>3.4829282543504605</v>
      </c>
      <c r="H33" s="46">
        <v>16</v>
      </c>
      <c r="I33" s="46">
        <v>2.0299999999999998</v>
      </c>
      <c r="J33" s="66">
        <f>B33*3000</f>
        <v>555</v>
      </c>
      <c r="K33" s="56">
        <v>220</v>
      </c>
      <c r="L33" s="56">
        <f>B33*3000</f>
        <v>555</v>
      </c>
      <c r="M33" s="67">
        <f>(G33*I33*100)/K33</f>
        <v>3.213792889241561</v>
      </c>
      <c r="N33" s="68">
        <f>M33+$N$18</f>
        <v>3.319033802440583</v>
      </c>
      <c r="O33" s="64">
        <f>B33*3000</f>
        <v>555</v>
      </c>
      <c r="P33" s="15">
        <f>O33*1.1</f>
        <v>610.5</v>
      </c>
      <c r="Q33" s="107"/>
      <c r="R33" s="107"/>
      <c r="S33" s="107"/>
      <c r="T33" s="107"/>
      <c r="U33" s="88"/>
    </row>
    <row r="34" spans="1:1025" s="5" customFormat="1">
      <c r="A34" s="63" t="s">
        <v>89</v>
      </c>
      <c r="B34" s="64">
        <v>1.7999999999999999E-2</v>
      </c>
      <c r="C34" s="56">
        <v>6000</v>
      </c>
      <c r="D34" s="46">
        <f>C34*1.1</f>
        <v>6600.0000000000009</v>
      </c>
      <c r="E34" s="56">
        <f>(C34/(220*SQRT(3)*0.92))</f>
        <v>17.115126557004718</v>
      </c>
      <c r="F34" s="56">
        <f t="shared" si="0"/>
        <v>18.826639212705192</v>
      </c>
      <c r="G34" s="65">
        <f>B34*F34</f>
        <v>0.33887950582869342</v>
      </c>
      <c r="H34" s="46">
        <v>6</v>
      </c>
      <c r="I34" s="46">
        <v>5.25</v>
      </c>
      <c r="J34" s="66">
        <f>B34*3000</f>
        <v>53.999999999999993</v>
      </c>
      <c r="K34" s="56">
        <v>220</v>
      </c>
      <c r="L34" s="56">
        <f>B34*3000</f>
        <v>53.999999999999993</v>
      </c>
      <c r="M34" s="67">
        <f>(G34*I34*100)/K34</f>
        <v>0.80868972981847298</v>
      </c>
      <c r="N34" s="68">
        <f>M34+$N$33</f>
        <v>4.127723532259056</v>
      </c>
      <c r="O34" s="64">
        <f>B34*3000</f>
        <v>53.999999999999993</v>
      </c>
      <c r="P34" s="15"/>
      <c r="Q34" s="104"/>
      <c r="R34" s="104"/>
      <c r="S34" s="104"/>
      <c r="T34" s="104"/>
      <c r="U34" s="88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  <c r="IV34" s="6"/>
      <c r="IW34" s="6"/>
      <c r="IX34" s="6"/>
      <c r="IY34" s="6"/>
      <c r="IZ34" s="6"/>
      <c r="JA34" s="6"/>
      <c r="JB34" s="6"/>
      <c r="JC34" s="6"/>
      <c r="JD34" s="6"/>
      <c r="JE34" s="6"/>
      <c r="JF34" s="6"/>
      <c r="JG34" s="6"/>
      <c r="JH34" s="6"/>
      <c r="JI34" s="6"/>
      <c r="JJ34" s="6"/>
      <c r="JK34" s="6"/>
      <c r="JL34" s="6"/>
      <c r="JM34" s="6"/>
      <c r="JN34" s="6"/>
      <c r="JO34" s="6"/>
      <c r="JP34" s="6"/>
      <c r="JQ34" s="6"/>
      <c r="JR34" s="6"/>
      <c r="JS34" s="6"/>
      <c r="JT34" s="6"/>
      <c r="JU34" s="6"/>
      <c r="JV34" s="6"/>
      <c r="JW34" s="6"/>
      <c r="JX34" s="6"/>
      <c r="JY34" s="6"/>
      <c r="JZ34" s="6"/>
      <c r="KA34" s="6"/>
      <c r="KB34" s="6"/>
      <c r="KC34" s="6"/>
      <c r="KD34" s="6"/>
      <c r="KE34" s="6"/>
      <c r="KF34" s="6"/>
      <c r="KG34" s="6"/>
      <c r="KH34" s="6"/>
      <c r="KI34" s="6"/>
      <c r="KJ34" s="6"/>
      <c r="KK34" s="6"/>
      <c r="KL34" s="6"/>
      <c r="KM34" s="6"/>
      <c r="KN34" s="6"/>
      <c r="KO34" s="6"/>
      <c r="KP34" s="6"/>
      <c r="KQ34" s="6"/>
      <c r="KR34" s="6"/>
      <c r="KS34" s="6"/>
      <c r="KT34" s="6"/>
      <c r="KU34" s="6"/>
      <c r="KV34" s="6"/>
      <c r="KW34" s="6"/>
      <c r="KX34" s="6"/>
      <c r="KY34" s="6"/>
      <c r="KZ34" s="6"/>
      <c r="LA34" s="6"/>
      <c r="LB34" s="6"/>
      <c r="LC34" s="6"/>
      <c r="LD34" s="6"/>
      <c r="LE34" s="6"/>
      <c r="LF34" s="6"/>
      <c r="LG34" s="6"/>
      <c r="LH34" s="6"/>
      <c r="LI34" s="6"/>
      <c r="LJ34" s="6"/>
      <c r="LK34" s="6"/>
      <c r="LL34" s="6"/>
      <c r="LM34" s="6"/>
      <c r="LN34" s="6"/>
      <c r="LO34" s="6"/>
      <c r="LP34" s="6"/>
      <c r="LQ34" s="6"/>
      <c r="LR34" s="6"/>
      <c r="LS34" s="6"/>
      <c r="LT34" s="6"/>
      <c r="LU34" s="6"/>
      <c r="LV34" s="6"/>
      <c r="LW34" s="6"/>
      <c r="LX34" s="6"/>
      <c r="LY34" s="6"/>
      <c r="LZ34" s="6"/>
      <c r="MA34" s="6"/>
      <c r="MB34" s="6"/>
      <c r="MC34" s="6"/>
      <c r="MD34" s="6"/>
      <c r="ME34" s="6"/>
      <c r="MF34" s="6"/>
      <c r="MG34" s="6"/>
      <c r="MH34" s="6"/>
      <c r="MI34" s="6"/>
      <c r="MJ34" s="6"/>
      <c r="MK34" s="6"/>
      <c r="ML34" s="6"/>
      <c r="MM34" s="6"/>
      <c r="MN34" s="6"/>
      <c r="MO34" s="6"/>
      <c r="MP34" s="6"/>
      <c r="MQ34" s="6"/>
      <c r="MR34" s="6"/>
      <c r="MS34" s="6"/>
      <c r="MT34" s="6"/>
      <c r="MU34" s="6"/>
      <c r="MV34" s="6"/>
      <c r="MW34" s="6"/>
      <c r="MX34" s="6"/>
      <c r="MY34" s="6"/>
      <c r="MZ34" s="6"/>
      <c r="NA34" s="6"/>
      <c r="NB34" s="6"/>
      <c r="NC34" s="6"/>
      <c r="ND34" s="6"/>
      <c r="NE34" s="6"/>
      <c r="NF34" s="6"/>
      <c r="NG34" s="6"/>
      <c r="NH34" s="6"/>
      <c r="NI34" s="6"/>
      <c r="NJ34" s="6"/>
      <c r="NK34" s="6"/>
      <c r="NL34" s="6"/>
      <c r="NM34" s="6"/>
      <c r="NN34" s="6"/>
      <c r="NO34" s="6"/>
      <c r="NP34" s="6"/>
      <c r="NQ34" s="6"/>
      <c r="NR34" s="6"/>
      <c r="NS34" s="6"/>
      <c r="NT34" s="6"/>
      <c r="NU34" s="6"/>
      <c r="NV34" s="6"/>
      <c r="NW34" s="6"/>
      <c r="NX34" s="6"/>
      <c r="NY34" s="6"/>
      <c r="NZ34" s="6"/>
      <c r="OA34" s="6"/>
      <c r="OB34" s="6"/>
      <c r="OC34" s="6"/>
      <c r="OD34" s="6"/>
      <c r="OE34" s="6"/>
      <c r="OF34" s="6"/>
      <c r="OG34" s="6"/>
      <c r="OH34" s="6"/>
      <c r="OI34" s="6"/>
      <c r="OJ34" s="6"/>
      <c r="OK34" s="6"/>
      <c r="OL34" s="6"/>
      <c r="OM34" s="6"/>
      <c r="ON34" s="6"/>
      <c r="OO34" s="6"/>
      <c r="OP34" s="6"/>
      <c r="OQ34" s="6"/>
      <c r="OR34" s="6"/>
      <c r="OS34" s="6"/>
      <c r="OT34" s="6"/>
      <c r="OU34" s="6"/>
      <c r="OV34" s="6"/>
      <c r="OW34" s="6"/>
      <c r="OX34" s="6"/>
      <c r="OY34" s="6"/>
      <c r="OZ34" s="6"/>
      <c r="PA34" s="6"/>
      <c r="PB34" s="6"/>
      <c r="PC34" s="6"/>
      <c r="PD34" s="6"/>
      <c r="PE34" s="6"/>
      <c r="PF34" s="6"/>
      <c r="PG34" s="6"/>
      <c r="PH34" s="6"/>
      <c r="PI34" s="6"/>
      <c r="PJ34" s="6"/>
      <c r="PK34" s="6"/>
      <c r="PL34" s="6"/>
      <c r="PM34" s="6"/>
      <c r="PN34" s="6"/>
      <c r="PO34" s="6"/>
      <c r="PP34" s="6"/>
      <c r="PQ34" s="6"/>
      <c r="PR34" s="6"/>
      <c r="PS34" s="6"/>
      <c r="PT34" s="6"/>
      <c r="PU34" s="6"/>
      <c r="PV34" s="6"/>
      <c r="PW34" s="6"/>
      <c r="PX34" s="6"/>
      <c r="PY34" s="6"/>
      <c r="PZ34" s="6"/>
      <c r="QA34" s="6"/>
      <c r="QB34" s="6"/>
      <c r="QC34" s="6"/>
      <c r="QD34" s="6"/>
      <c r="QE34" s="6"/>
      <c r="QF34" s="6"/>
      <c r="QG34" s="6"/>
      <c r="QH34" s="6"/>
      <c r="QI34" s="6"/>
      <c r="QJ34" s="6"/>
      <c r="QK34" s="6"/>
      <c r="QL34" s="6"/>
      <c r="QM34" s="6"/>
      <c r="QN34" s="6"/>
      <c r="QO34" s="6"/>
      <c r="QP34" s="6"/>
      <c r="QQ34" s="6"/>
      <c r="QR34" s="6"/>
      <c r="QS34" s="6"/>
      <c r="QT34" s="6"/>
      <c r="QU34" s="6"/>
      <c r="QV34" s="6"/>
      <c r="QW34" s="6"/>
      <c r="QX34" s="6"/>
      <c r="QY34" s="6"/>
      <c r="QZ34" s="6"/>
      <c r="RA34" s="6"/>
      <c r="RB34" s="6"/>
      <c r="RC34" s="6"/>
      <c r="RD34" s="6"/>
      <c r="RE34" s="6"/>
      <c r="RF34" s="6"/>
      <c r="RG34" s="6"/>
      <c r="RH34" s="6"/>
      <c r="RI34" s="6"/>
      <c r="RJ34" s="6"/>
      <c r="RK34" s="6"/>
      <c r="RL34" s="6"/>
      <c r="RM34" s="6"/>
      <c r="RN34" s="6"/>
      <c r="RO34" s="6"/>
      <c r="RP34" s="6"/>
      <c r="RQ34" s="6"/>
      <c r="RR34" s="6"/>
      <c r="RS34" s="6"/>
      <c r="RT34" s="6"/>
      <c r="RU34" s="6"/>
      <c r="RV34" s="6"/>
      <c r="RW34" s="6"/>
      <c r="RX34" s="6"/>
      <c r="RY34" s="6"/>
      <c r="RZ34" s="6"/>
      <c r="SA34" s="6"/>
      <c r="SB34" s="6"/>
      <c r="SC34" s="6"/>
      <c r="SD34" s="6"/>
      <c r="SE34" s="6"/>
      <c r="SF34" s="6"/>
      <c r="SG34" s="6"/>
      <c r="SH34" s="6"/>
      <c r="SI34" s="6"/>
      <c r="SJ34" s="6"/>
      <c r="SK34" s="6"/>
      <c r="SL34" s="6"/>
      <c r="SM34" s="6"/>
      <c r="SN34" s="6"/>
      <c r="SO34" s="6"/>
      <c r="SP34" s="6"/>
      <c r="SQ34" s="6"/>
      <c r="SR34" s="6"/>
      <c r="SS34" s="6"/>
      <c r="ST34" s="6"/>
      <c r="SU34" s="6"/>
      <c r="SV34" s="6"/>
      <c r="SW34" s="6"/>
      <c r="SX34" s="6"/>
      <c r="SY34" s="6"/>
      <c r="SZ34" s="6"/>
      <c r="TA34" s="6"/>
      <c r="TB34" s="6"/>
      <c r="TC34" s="6"/>
      <c r="TD34" s="6"/>
      <c r="TE34" s="6"/>
      <c r="TF34" s="6"/>
      <c r="TG34" s="6"/>
      <c r="TH34" s="6"/>
      <c r="TI34" s="6"/>
      <c r="TJ34" s="6"/>
      <c r="TK34" s="6"/>
      <c r="TL34" s="6"/>
      <c r="TM34" s="6"/>
      <c r="TN34" s="6"/>
      <c r="TO34" s="6"/>
      <c r="TP34" s="6"/>
      <c r="TQ34" s="6"/>
      <c r="TR34" s="6"/>
      <c r="TS34" s="6"/>
      <c r="TT34" s="6"/>
      <c r="TU34" s="6"/>
      <c r="TV34" s="6"/>
      <c r="TW34" s="6"/>
      <c r="TX34" s="6"/>
      <c r="TY34" s="6"/>
      <c r="TZ34" s="6"/>
      <c r="UA34" s="6"/>
      <c r="UB34" s="6"/>
      <c r="UC34" s="6"/>
      <c r="UD34" s="6"/>
      <c r="UE34" s="6"/>
      <c r="UF34" s="6"/>
      <c r="UG34" s="6"/>
      <c r="UH34" s="6"/>
      <c r="UI34" s="6"/>
      <c r="UJ34" s="6"/>
      <c r="UK34" s="6"/>
      <c r="UL34" s="6"/>
      <c r="UM34" s="6"/>
      <c r="UN34" s="6"/>
      <c r="UO34" s="6"/>
      <c r="UP34" s="6"/>
      <c r="UQ34" s="6"/>
      <c r="UR34" s="6"/>
      <c r="US34" s="6"/>
      <c r="UT34" s="6"/>
      <c r="UU34" s="6"/>
      <c r="UV34" s="6"/>
      <c r="UW34" s="6"/>
      <c r="UX34" s="6"/>
      <c r="UY34" s="6"/>
      <c r="UZ34" s="6"/>
      <c r="VA34" s="6"/>
      <c r="VB34" s="6"/>
      <c r="VC34" s="6"/>
      <c r="VD34" s="6"/>
      <c r="VE34" s="6"/>
      <c r="VF34" s="6"/>
      <c r="VG34" s="6"/>
      <c r="VH34" s="6"/>
      <c r="VI34" s="6"/>
      <c r="VJ34" s="6"/>
      <c r="VK34" s="6"/>
      <c r="VL34" s="6"/>
      <c r="VM34" s="6"/>
      <c r="VN34" s="6"/>
      <c r="VO34" s="6"/>
      <c r="VP34" s="6"/>
      <c r="VQ34" s="6"/>
      <c r="VR34" s="6"/>
      <c r="VS34" s="6"/>
      <c r="VT34" s="6"/>
      <c r="VU34" s="6"/>
      <c r="VV34" s="6"/>
      <c r="VW34" s="6"/>
      <c r="VX34" s="6"/>
      <c r="VY34" s="6"/>
      <c r="VZ34" s="6"/>
      <c r="WA34" s="6"/>
      <c r="WB34" s="6"/>
      <c r="WC34" s="6"/>
      <c r="WD34" s="6"/>
      <c r="WE34" s="6"/>
      <c r="WF34" s="6"/>
      <c r="WG34" s="6"/>
      <c r="WH34" s="6"/>
      <c r="WI34" s="6"/>
      <c r="WJ34" s="6"/>
      <c r="WK34" s="6"/>
      <c r="WL34" s="6"/>
      <c r="WM34" s="6"/>
      <c r="WN34" s="6"/>
      <c r="WO34" s="6"/>
      <c r="WP34" s="6"/>
      <c r="WQ34" s="6"/>
      <c r="WR34" s="6"/>
      <c r="WS34" s="6"/>
      <c r="WT34" s="6"/>
      <c r="WU34" s="6"/>
      <c r="WV34" s="6"/>
      <c r="WW34" s="6"/>
      <c r="WX34" s="6"/>
      <c r="WY34" s="6"/>
      <c r="WZ34" s="6"/>
      <c r="XA34" s="6"/>
      <c r="XB34" s="6"/>
      <c r="XC34" s="6"/>
      <c r="XD34" s="6"/>
      <c r="XE34" s="6"/>
      <c r="XF34" s="6"/>
      <c r="XG34" s="6"/>
      <c r="XH34" s="6"/>
      <c r="XI34" s="6"/>
      <c r="XJ34" s="6"/>
      <c r="XK34" s="6"/>
      <c r="XL34" s="6"/>
      <c r="XM34" s="6"/>
      <c r="XN34" s="6"/>
      <c r="XO34" s="6"/>
      <c r="XP34" s="6"/>
      <c r="XQ34" s="6"/>
      <c r="XR34" s="6"/>
      <c r="XS34" s="6"/>
      <c r="XT34" s="6"/>
      <c r="XU34" s="6"/>
      <c r="XV34" s="6"/>
      <c r="XW34" s="6"/>
      <c r="XX34" s="6"/>
      <c r="XY34" s="6"/>
      <c r="XZ34" s="6"/>
      <c r="YA34" s="6"/>
      <c r="YB34" s="6"/>
      <c r="YC34" s="6"/>
      <c r="YD34" s="6"/>
      <c r="YE34" s="6"/>
      <c r="YF34" s="6"/>
      <c r="YG34" s="6"/>
      <c r="YH34" s="6"/>
      <c r="YI34" s="6"/>
      <c r="YJ34" s="6"/>
      <c r="YK34" s="6"/>
      <c r="YL34" s="6"/>
      <c r="YM34" s="6"/>
      <c r="YN34" s="6"/>
      <c r="YO34" s="6"/>
      <c r="YP34" s="6"/>
      <c r="YQ34" s="6"/>
      <c r="YR34" s="6"/>
      <c r="YS34" s="6"/>
      <c r="YT34" s="6"/>
      <c r="YU34" s="6"/>
      <c r="YV34" s="6"/>
      <c r="YW34" s="6"/>
      <c r="YX34" s="6"/>
      <c r="YY34" s="6"/>
      <c r="YZ34" s="6"/>
      <c r="ZA34" s="6"/>
      <c r="ZB34" s="6"/>
      <c r="ZC34" s="6"/>
      <c r="ZD34" s="6"/>
      <c r="ZE34" s="6"/>
      <c r="ZF34" s="6"/>
      <c r="ZG34" s="6"/>
      <c r="ZH34" s="6"/>
      <c r="ZI34" s="6"/>
      <c r="ZJ34" s="6"/>
      <c r="ZK34" s="6"/>
      <c r="ZL34" s="6"/>
      <c r="ZM34" s="6"/>
      <c r="ZN34" s="6"/>
      <c r="ZO34" s="6"/>
      <c r="ZP34" s="6"/>
      <c r="ZQ34" s="6"/>
      <c r="ZR34" s="6"/>
      <c r="ZS34" s="6"/>
      <c r="ZT34" s="6"/>
      <c r="ZU34" s="6"/>
      <c r="ZV34" s="6"/>
      <c r="ZW34" s="6"/>
      <c r="ZX34" s="6"/>
      <c r="ZY34" s="6"/>
      <c r="ZZ34" s="6"/>
      <c r="AAA34" s="6"/>
      <c r="AAB34" s="6"/>
      <c r="AAC34" s="6"/>
      <c r="AAD34" s="6"/>
      <c r="AAE34" s="6"/>
      <c r="AAF34" s="6"/>
      <c r="AAG34" s="6"/>
      <c r="AAH34" s="6"/>
      <c r="AAI34" s="6"/>
      <c r="AAJ34" s="6"/>
      <c r="AAK34" s="6"/>
      <c r="AAL34" s="6"/>
      <c r="AAM34" s="6"/>
      <c r="AAN34" s="6"/>
      <c r="AAO34" s="6"/>
      <c r="AAP34" s="6"/>
      <c r="AAQ34" s="6"/>
      <c r="AAR34" s="6"/>
      <c r="AAS34" s="6"/>
      <c r="AAT34" s="6"/>
      <c r="AAU34" s="6"/>
      <c r="AAV34" s="6"/>
      <c r="AAW34" s="6"/>
      <c r="AAX34" s="6"/>
      <c r="AAY34" s="6"/>
      <c r="AAZ34" s="6"/>
      <c r="ABA34" s="6"/>
      <c r="ABB34" s="6"/>
      <c r="ABC34" s="6"/>
      <c r="ABD34" s="6"/>
      <c r="ABE34" s="6"/>
      <c r="ABF34" s="6"/>
      <c r="ABG34" s="6"/>
      <c r="ABH34" s="6"/>
      <c r="ABI34" s="6"/>
      <c r="ABJ34" s="6"/>
      <c r="ABK34" s="6"/>
      <c r="ABL34" s="6"/>
      <c r="ABM34" s="6"/>
      <c r="ABN34" s="6"/>
      <c r="ABO34" s="6"/>
      <c r="ABP34" s="6"/>
      <c r="ABQ34" s="6"/>
      <c r="ABR34" s="6"/>
      <c r="ABS34" s="6"/>
      <c r="ABT34" s="6"/>
      <c r="ABU34" s="6"/>
      <c r="ABV34" s="6"/>
      <c r="ABW34" s="6"/>
      <c r="ABX34" s="6"/>
      <c r="ABY34" s="6"/>
      <c r="ABZ34" s="6"/>
      <c r="ACA34" s="6"/>
      <c r="ACB34" s="6"/>
      <c r="ACC34" s="6"/>
      <c r="ACD34" s="6"/>
      <c r="ACE34" s="6"/>
      <c r="ACF34" s="6"/>
      <c r="ACG34" s="6"/>
      <c r="ACH34" s="6"/>
      <c r="ACI34" s="6"/>
      <c r="ACJ34" s="6"/>
      <c r="ACK34" s="6"/>
      <c r="ACL34" s="6"/>
      <c r="ACM34" s="6"/>
      <c r="ACN34" s="6"/>
      <c r="ACO34" s="6"/>
      <c r="ACP34" s="6"/>
      <c r="ACQ34" s="6"/>
      <c r="ACR34" s="6"/>
      <c r="ACS34" s="6"/>
      <c r="ACT34" s="6"/>
      <c r="ACU34" s="6"/>
      <c r="ACV34" s="6"/>
      <c r="ACW34" s="6"/>
      <c r="ACX34" s="6"/>
      <c r="ACY34" s="6"/>
      <c r="ACZ34" s="6"/>
      <c r="ADA34" s="6"/>
      <c r="ADB34" s="6"/>
      <c r="ADC34" s="6"/>
      <c r="ADD34" s="6"/>
      <c r="ADE34" s="6"/>
      <c r="ADF34" s="6"/>
      <c r="ADG34" s="6"/>
      <c r="ADH34" s="6"/>
      <c r="ADI34" s="6"/>
      <c r="ADJ34" s="6"/>
      <c r="ADK34" s="6"/>
      <c r="ADL34" s="6"/>
      <c r="ADM34" s="6"/>
      <c r="ADN34" s="6"/>
      <c r="ADO34" s="6"/>
      <c r="ADP34" s="6"/>
      <c r="ADQ34" s="6"/>
      <c r="ADR34" s="6"/>
      <c r="ADS34" s="6"/>
      <c r="ADT34" s="6"/>
      <c r="ADU34" s="6"/>
      <c r="ADV34" s="6"/>
      <c r="ADW34" s="6"/>
      <c r="ADX34" s="6"/>
      <c r="ADY34" s="6"/>
      <c r="ADZ34" s="6"/>
      <c r="AEA34" s="6"/>
      <c r="AEB34" s="6"/>
      <c r="AEC34" s="6"/>
      <c r="AED34" s="6"/>
      <c r="AEE34" s="6"/>
      <c r="AEF34" s="6"/>
      <c r="AEG34" s="6"/>
      <c r="AEH34" s="6"/>
      <c r="AEI34" s="6"/>
      <c r="AEJ34" s="6"/>
      <c r="AEK34" s="6"/>
      <c r="AEL34" s="6"/>
      <c r="AEM34" s="6"/>
      <c r="AEN34" s="6"/>
      <c r="AEO34" s="6"/>
      <c r="AEP34" s="6"/>
      <c r="AEQ34" s="6"/>
      <c r="AER34" s="6"/>
      <c r="AES34" s="6"/>
      <c r="AET34" s="6"/>
      <c r="AEU34" s="6"/>
      <c r="AEV34" s="6"/>
      <c r="AEW34" s="6"/>
      <c r="AEX34" s="6"/>
      <c r="AEY34" s="6"/>
      <c r="AEZ34" s="6"/>
      <c r="AFA34" s="6"/>
      <c r="AFB34" s="6"/>
      <c r="AFC34" s="6"/>
      <c r="AFD34" s="6"/>
      <c r="AFE34" s="6"/>
      <c r="AFF34" s="6"/>
      <c r="AFG34" s="6"/>
      <c r="AFH34" s="6"/>
      <c r="AFI34" s="6"/>
      <c r="AFJ34" s="6"/>
      <c r="AFK34" s="6"/>
      <c r="AFL34" s="6"/>
      <c r="AFM34" s="6"/>
      <c r="AFN34" s="6"/>
      <c r="AFO34" s="6"/>
      <c r="AFP34" s="6"/>
      <c r="AFQ34" s="6"/>
      <c r="AFR34" s="6"/>
      <c r="AFS34" s="6"/>
      <c r="AFT34" s="6"/>
      <c r="AFU34" s="6"/>
      <c r="AFV34" s="6"/>
      <c r="AFW34" s="6"/>
      <c r="AFX34" s="6"/>
      <c r="AFY34" s="6"/>
      <c r="AFZ34" s="6"/>
      <c r="AGA34" s="6"/>
      <c r="AGB34" s="6"/>
      <c r="AGC34" s="6"/>
      <c r="AGD34" s="6"/>
      <c r="AGE34" s="6"/>
      <c r="AGF34" s="6"/>
      <c r="AGG34" s="6"/>
      <c r="AGH34" s="6"/>
      <c r="AGI34" s="6"/>
      <c r="AGJ34" s="6"/>
      <c r="AGK34" s="6"/>
      <c r="AGL34" s="6"/>
      <c r="AGM34" s="6"/>
      <c r="AGN34" s="6"/>
      <c r="AGO34" s="6"/>
      <c r="AGP34" s="6"/>
      <c r="AGQ34" s="6"/>
      <c r="AGR34" s="6"/>
      <c r="AGS34" s="6"/>
      <c r="AGT34" s="6"/>
      <c r="AGU34" s="6"/>
      <c r="AGV34" s="6"/>
      <c r="AGW34" s="6"/>
      <c r="AGX34" s="6"/>
      <c r="AGY34" s="6"/>
      <c r="AGZ34" s="6"/>
      <c r="AHA34" s="6"/>
      <c r="AHB34" s="6"/>
      <c r="AHC34" s="6"/>
      <c r="AHD34" s="6"/>
      <c r="AHE34" s="6"/>
      <c r="AHF34" s="6"/>
      <c r="AHG34" s="6"/>
      <c r="AHH34" s="6"/>
      <c r="AHI34" s="6"/>
      <c r="AHJ34" s="6"/>
      <c r="AHK34" s="6"/>
      <c r="AHL34" s="6"/>
      <c r="AHM34" s="6"/>
      <c r="AHN34" s="6"/>
      <c r="AHO34" s="6"/>
      <c r="AHP34" s="6"/>
      <c r="AHQ34" s="6"/>
      <c r="AHR34" s="6"/>
      <c r="AHS34" s="6"/>
      <c r="AHT34" s="6"/>
      <c r="AHU34" s="6"/>
      <c r="AHV34" s="6"/>
      <c r="AHW34" s="6"/>
      <c r="AHX34" s="6"/>
      <c r="AHY34" s="6"/>
      <c r="AHZ34" s="6"/>
      <c r="AIA34" s="6"/>
      <c r="AIB34" s="6"/>
      <c r="AIC34" s="6"/>
      <c r="AID34" s="6"/>
      <c r="AIE34" s="6"/>
      <c r="AIF34" s="6"/>
      <c r="AIG34" s="6"/>
      <c r="AIH34" s="6"/>
      <c r="AII34" s="6"/>
      <c r="AIJ34" s="6"/>
      <c r="AIK34" s="6"/>
      <c r="AIL34" s="6"/>
      <c r="AIM34" s="6"/>
      <c r="AIN34" s="6"/>
      <c r="AIO34" s="6"/>
      <c r="AIP34" s="6"/>
      <c r="AIQ34" s="6"/>
      <c r="AIR34" s="6"/>
      <c r="AIS34" s="6"/>
      <c r="AIT34" s="6"/>
      <c r="AIU34" s="6"/>
      <c r="AIV34" s="6"/>
      <c r="AIW34" s="6"/>
      <c r="AIX34" s="6"/>
      <c r="AIY34" s="6"/>
      <c r="AIZ34" s="6"/>
      <c r="AJA34" s="6"/>
      <c r="AJB34" s="6"/>
      <c r="AJC34" s="6"/>
      <c r="AJD34" s="6"/>
      <c r="AJE34" s="6"/>
      <c r="AJF34" s="6"/>
      <c r="AJG34" s="6"/>
      <c r="AJH34" s="6"/>
      <c r="AJI34" s="6"/>
      <c r="AJJ34" s="6"/>
      <c r="AJK34" s="6"/>
      <c r="AJL34" s="6"/>
      <c r="AJM34" s="6"/>
      <c r="AJN34" s="6"/>
      <c r="AJO34" s="6"/>
      <c r="AJP34" s="6"/>
      <c r="AJQ34" s="6"/>
      <c r="AJR34" s="6"/>
      <c r="AJS34" s="6"/>
      <c r="AJT34" s="6"/>
      <c r="AJU34" s="6"/>
      <c r="AJV34" s="6"/>
      <c r="AJW34" s="6"/>
      <c r="AJX34" s="6"/>
      <c r="AJY34" s="6"/>
      <c r="AJZ34" s="6"/>
      <c r="AKA34" s="6"/>
      <c r="AKB34" s="6"/>
      <c r="AKC34" s="6"/>
      <c r="AKD34" s="6"/>
      <c r="AKE34" s="6"/>
      <c r="AKF34" s="6"/>
      <c r="AKG34" s="6"/>
      <c r="AKH34" s="6"/>
      <c r="AKI34" s="6"/>
      <c r="AKJ34" s="6"/>
      <c r="AKK34" s="6"/>
      <c r="AKL34" s="6"/>
      <c r="AKM34" s="6"/>
      <c r="AKN34" s="6"/>
      <c r="AKO34" s="6"/>
      <c r="AKP34" s="6"/>
      <c r="AKQ34" s="6"/>
      <c r="AKR34" s="6"/>
      <c r="AKS34" s="6"/>
      <c r="AKT34" s="6"/>
      <c r="AKU34" s="6"/>
      <c r="AKV34" s="6"/>
      <c r="AKW34" s="6"/>
      <c r="AKX34" s="6"/>
      <c r="AKY34" s="6"/>
      <c r="AKZ34" s="6"/>
      <c r="ALA34" s="6"/>
      <c r="ALB34" s="6"/>
      <c r="ALC34" s="6"/>
      <c r="ALD34" s="6"/>
      <c r="ALE34" s="6"/>
      <c r="ALF34" s="6"/>
      <c r="ALG34" s="6"/>
      <c r="ALH34" s="6"/>
      <c r="ALI34" s="6"/>
      <c r="ALJ34" s="6"/>
      <c r="ALK34" s="6"/>
      <c r="ALL34" s="6"/>
      <c r="ALM34" s="6"/>
      <c r="ALN34" s="6"/>
      <c r="ALO34" s="6"/>
      <c r="ALP34" s="6"/>
      <c r="ALQ34" s="6"/>
      <c r="ALR34" s="6"/>
      <c r="ALS34" s="6"/>
      <c r="ALT34" s="6"/>
      <c r="ALU34" s="6"/>
      <c r="ALV34" s="6"/>
      <c r="ALW34" s="6"/>
      <c r="ALX34" s="6"/>
      <c r="ALY34" s="6"/>
      <c r="ALZ34" s="6"/>
      <c r="AMA34" s="6"/>
      <c r="AMB34" s="6"/>
      <c r="AMC34" s="6"/>
      <c r="AMD34" s="6"/>
      <c r="AME34" s="6"/>
      <c r="AMF34" s="6"/>
      <c r="AMG34" s="6"/>
      <c r="AMH34" s="6"/>
      <c r="AMI34" s="6"/>
      <c r="AMJ34" s="6"/>
      <c r="AMK34" s="6"/>
    </row>
    <row r="35" spans="1:1025" s="5" customFormat="1">
      <c r="A35" s="63"/>
      <c r="B35" s="64"/>
      <c r="C35" s="56"/>
      <c r="D35" s="46"/>
      <c r="E35" s="56"/>
      <c r="F35" s="56"/>
      <c r="G35" s="65"/>
      <c r="H35" s="46"/>
      <c r="I35" s="46"/>
      <c r="J35" s="66"/>
      <c r="K35" s="56"/>
      <c r="L35" s="56"/>
      <c r="M35" s="67"/>
      <c r="N35" s="68"/>
      <c r="O35" s="64"/>
      <c r="P35" s="15"/>
      <c r="Q35" s="104"/>
      <c r="R35" s="104"/>
      <c r="S35" s="104"/>
      <c r="T35" s="104"/>
      <c r="U35" s="88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  <c r="IV35" s="6"/>
      <c r="IW35" s="6"/>
      <c r="IX35" s="6"/>
      <c r="IY35" s="6"/>
      <c r="IZ35" s="6"/>
      <c r="JA35" s="6"/>
      <c r="JB35" s="6"/>
      <c r="JC35" s="6"/>
      <c r="JD35" s="6"/>
      <c r="JE35" s="6"/>
      <c r="JF35" s="6"/>
      <c r="JG35" s="6"/>
      <c r="JH35" s="6"/>
      <c r="JI35" s="6"/>
      <c r="JJ35" s="6"/>
      <c r="JK35" s="6"/>
      <c r="JL35" s="6"/>
      <c r="JM35" s="6"/>
      <c r="JN35" s="6"/>
      <c r="JO35" s="6"/>
      <c r="JP35" s="6"/>
      <c r="JQ35" s="6"/>
      <c r="JR35" s="6"/>
      <c r="JS35" s="6"/>
      <c r="JT35" s="6"/>
      <c r="JU35" s="6"/>
      <c r="JV35" s="6"/>
      <c r="JW35" s="6"/>
      <c r="JX35" s="6"/>
      <c r="JY35" s="6"/>
      <c r="JZ35" s="6"/>
      <c r="KA35" s="6"/>
      <c r="KB35" s="6"/>
      <c r="KC35" s="6"/>
      <c r="KD35" s="6"/>
      <c r="KE35" s="6"/>
      <c r="KF35" s="6"/>
      <c r="KG35" s="6"/>
      <c r="KH35" s="6"/>
      <c r="KI35" s="6"/>
      <c r="KJ35" s="6"/>
      <c r="KK35" s="6"/>
      <c r="KL35" s="6"/>
      <c r="KM35" s="6"/>
      <c r="KN35" s="6"/>
      <c r="KO35" s="6"/>
      <c r="KP35" s="6"/>
      <c r="KQ35" s="6"/>
      <c r="KR35" s="6"/>
      <c r="KS35" s="6"/>
      <c r="KT35" s="6"/>
      <c r="KU35" s="6"/>
      <c r="KV35" s="6"/>
      <c r="KW35" s="6"/>
      <c r="KX35" s="6"/>
      <c r="KY35" s="6"/>
      <c r="KZ35" s="6"/>
      <c r="LA35" s="6"/>
      <c r="LB35" s="6"/>
      <c r="LC35" s="6"/>
      <c r="LD35" s="6"/>
      <c r="LE35" s="6"/>
      <c r="LF35" s="6"/>
      <c r="LG35" s="6"/>
      <c r="LH35" s="6"/>
      <c r="LI35" s="6"/>
      <c r="LJ35" s="6"/>
      <c r="LK35" s="6"/>
      <c r="LL35" s="6"/>
      <c r="LM35" s="6"/>
      <c r="LN35" s="6"/>
      <c r="LO35" s="6"/>
      <c r="LP35" s="6"/>
      <c r="LQ35" s="6"/>
      <c r="LR35" s="6"/>
      <c r="LS35" s="6"/>
      <c r="LT35" s="6"/>
      <c r="LU35" s="6"/>
      <c r="LV35" s="6"/>
      <c r="LW35" s="6"/>
      <c r="LX35" s="6"/>
      <c r="LY35" s="6"/>
      <c r="LZ35" s="6"/>
      <c r="MA35" s="6"/>
      <c r="MB35" s="6"/>
      <c r="MC35" s="6"/>
      <c r="MD35" s="6"/>
      <c r="ME35" s="6"/>
      <c r="MF35" s="6"/>
      <c r="MG35" s="6"/>
      <c r="MH35" s="6"/>
      <c r="MI35" s="6"/>
      <c r="MJ35" s="6"/>
      <c r="MK35" s="6"/>
      <c r="ML35" s="6"/>
      <c r="MM35" s="6"/>
      <c r="MN35" s="6"/>
      <c r="MO35" s="6"/>
      <c r="MP35" s="6"/>
      <c r="MQ35" s="6"/>
      <c r="MR35" s="6"/>
      <c r="MS35" s="6"/>
      <c r="MT35" s="6"/>
      <c r="MU35" s="6"/>
      <c r="MV35" s="6"/>
      <c r="MW35" s="6"/>
      <c r="MX35" s="6"/>
      <c r="MY35" s="6"/>
      <c r="MZ35" s="6"/>
      <c r="NA35" s="6"/>
      <c r="NB35" s="6"/>
      <c r="NC35" s="6"/>
      <c r="ND35" s="6"/>
      <c r="NE35" s="6"/>
      <c r="NF35" s="6"/>
      <c r="NG35" s="6"/>
      <c r="NH35" s="6"/>
      <c r="NI35" s="6"/>
      <c r="NJ35" s="6"/>
      <c r="NK35" s="6"/>
      <c r="NL35" s="6"/>
      <c r="NM35" s="6"/>
      <c r="NN35" s="6"/>
      <c r="NO35" s="6"/>
      <c r="NP35" s="6"/>
      <c r="NQ35" s="6"/>
      <c r="NR35" s="6"/>
      <c r="NS35" s="6"/>
      <c r="NT35" s="6"/>
      <c r="NU35" s="6"/>
      <c r="NV35" s="6"/>
      <c r="NW35" s="6"/>
      <c r="NX35" s="6"/>
      <c r="NY35" s="6"/>
      <c r="NZ35" s="6"/>
      <c r="OA35" s="6"/>
      <c r="OB35" s="6"/>
      <c r="OC35" s="6"/>
      <c r="OD35" s="6"/>
      <c r="OE35" s="6"/>
      <c r="OF35" s="6"/>
      <c r="OG35" s="6"/>
      <c r="OH35" s="6"/>
      <c r="OI35" s="6"/>
      <c r="OJ35" s="6"/>
      <c r="OK35" s="6"/>
      <c r="OL35" s="6"/>
      <c r="OM35" s="6"/>
      <c r="ON35" s="6"/>
      <c r="OO35" s="6"/>
      <c r="OP35" s="6"/>
      <c r="OQ35" s="6"/>
      <c r="OR35" s="6"/>
      <c r="OS35" s="6"/>
      <c r="OT35" s="6"/>
      <c r="OU35" s="6"/>
      <c r="OV35" s="6"/>
      <c r="OW35" s="6"/>
      <c r="OX35" s="6"/>
      <c r="OY35" s="6"/>
      <c r="OZ35" s="6"/>
      <c r="PA35" s="6"/>
      <c r="PB35" s="6"/>
      <c r="PC35" s="6"/>
      <c r="PD35" s="6"/>
      <c r="PE35" s="6"/>
      <c r="PF35" s="6"/>
      <c r="PG35" s="6"/>
      <c r="PH35" s="6"/>
      <c r="PI35" s="6"/>
      <c r="PJ35" s="6"/>
      <c r="PK35" s="6"/>
      <c r="PL35" s="6"/>
      <c r="PM35" s="6"/>
      <c r="PN35" s="6"/>
      <c r="PO35" s="6"/>
      <c r="PP35" s="6"/>
      <c r="PQ35" s="6"/>
      <c r="PR35" s="6"/>
      <c r="PS35" s="6"/>
      <c r="PT35" s="6"/>
      <c r="PU35" s="6"/>
      <c r="PV35" s="6"/>
      <c r="PW35" s="6"/>
      <c r="PX35" s="6"/>
      <c r="PY35" s="6"/>
      <c r="PZ35" s="6"/>
      <c r="QA35" s="6"/>
      <c r="QB35" s="6"/>
      <c r="QC35" s="6"/>
      <c r="QD35" s="6"/>
      <c r="QE35" s="6"/>
      <c r="QF35" s="6"/>
      <c r="QG35" s="6"/>
      <c r="QH35" s="6"/>
      <c r="QI35" s="6"/>
      <c r="QJ35" s="6"/>
      <c r="QK35" s="6"/>
      <c r="QL35" s="6"/>
      <c r="QM35" s="6"/>
      <c r="QN35" s="6"/>
      <c r="QO35" s="6"/>
      <c r="QP35" s="6"/>
      <c r="QQ35" s="6"/>
      <c r="QR35" s="6"/>
      <c r="QS35" s="6"/>
      <c r="QT35" s="6"/>
      <c r="QU35" s="6"/>
      <c r="QV35" s="6"/>
      <c r="QW35" s="6"/>
      <c r="QX35" s="6"/>
      <c r="QY35" s="6"/>
      <c r="QZ35" s="6"/>
      <c r="RA35" s="6"/>
      <c r="RB35" s="6"/>
      <c r="RC35" s="6"/>
      <c r="RD35" s="6"/>
      <c r="RE35" s="6"/>
      <c r="RF35" s="6"/>
      <c r="RG35" s="6"/>
      <c r="RH35" s="6"/>
      <c r="RI35" s="6"/>
      <c r="RJ35" s="6"/>
      <c r="RK35" s="6"/>
      <c r="RL35" s="6"/>
      <c r="RM35" s="6"/>
      <c r="RN35" s="6"/>
      <c r="RO35" s="6"/>
      <c r="RP35" s="6"/>
      <c r="RQ35" s="6"/>
      <c r="RR35" s="6"/>
      <c r="RS35" s="6"/>
      <c r="RT35" s="6"/>
      <c r="RU35" s="6"/>
      <c r="RV35" s="6"/>
      <c r="RW35" s="6"/>
      <c r="RX35" s="6"/>
      <c r="RY35" s="6"/>
      <c r="RZ35" s="6"/>
      <c r="SA35" s="6"/>
      <c r="SB35" s="6"/>
      <c r="SC35" s="6"/>
      <c r="SD35" s="6"/>
      <c r="SE35" s="6"/>
      <c r="SF35" s="6"/>
      <c r="SG35" s="6"/>
      <c r="SH35" s="6"/>
      <c r="SI35" s="6"/>
      <c r="SJ35" s="6"/>
      <c r="SK35" s="6"/>
      <c r="SL35" s="6"/>
      <c r="SM35" s="6"/>
      <c r="SN35" s="6"/>
      <c r="SO35" s="6"/>
      <c r="SP35" s="6"/>
      <c r="SQ35" s="6"/>
      <c r="SR35" s="6"/>
      <c r="SS35" s="6"/>
      <c r="ST35" s="6"/>
      <c r="SU35" s="6"/>
      <c r="SV35" s="6"/>
      <c r="SW35" s="6"/>
      <c r="SX35" s="6"/>
      <c r="SY35" s="6"/>
      <c r="SZ35" s="6"/>
      <c r="TA35" s="6"/>
      <c r="TB35" s="6"/>
      <c r="TC35" s="6"/>
      <c r="TD35" s="6"/>
      <c r="TE35" s="6"/>
      <c r="TF35" s="6"/>
      <c r="TG35" s="6"/>
      <c r="TH35" s="6"/>
      <c r="TI35" s="6"/>
      <c r="TJ35" s="6"/>
      <c r="TK35" s="6"/>
      <c r="TL35" s="6"/>
      <c r="TM35" s="6"/>
      <c r="TN35" s="6"/>
      <c r="TO35" s="6"/>
      <c r="TP35" s="6"/>
      <c r="TQ35" s="6"/>
      <c r="TR35" s="6"/>
      <c r="TS35" s="6"/>
      <c r="TT35" s="6"/>
      <c r="TU35" s="6"/>
      <c r="TV35" s="6"/>
      <c r="TW35" s="6"/>
      <c r="TX35" s="6"/>
      <c r="TY35" s="6"/>
      <c r="TZ35" s="6"/>
      <c r="UA35" s="6"/>
      <c r="UB35" s="6"/>
      <c r="UC35" s="6"/>
      <c r="UD35" s="6"/>
      <c r="UE35" s="6"/>
      <c r="UF35" s="6"/>
      <c r="UG35" s="6"/>
      <c r="UH35" s="6"/>
      <c r="UI35" s="6"/>
      <c r="UJ35" s="6"/>
      <c r="UK35" s="6"/>
      <c r="UL35" s="6"/>
      <c r="UM35" s="6"/>
      <c r="UN35" s="6"/>
      <c r="UO35" s="6"/>
      <c r="UP35" s="6"/>
      <c r="UQ35" s="6"/>
      <c r="UR35" s="6"/>
      <c r="US35" s="6"/>
      <c r="UT35" s="6"/>
      <c r="UU35" s="6"/>
      <c r="UV35" s="6"/>
      <c r="UW35" s="6"/>
      <c r="UX35" s="6"/>
      <c r="UY35" s="6"/>
      <c r="UZ35" s="6"/>
      <c r="VA35" s="6"/>
      <c r="VB35" s="6"/>
      <c r="VC35" s="6"/>
      <c r="VD35" s="6"/>
      <c r="VE35" s="6"/>
      <c r="VF35" s="6"/>
      <c r="VG35" s="6"/>
      <c r="VH35" s="6"/>
      <c r="VI35" s="6"/>
      <c r="VJ35" s="6"/>
      <c r="VK35" s="6"/>
      <c r="VL35" s="6"/>
      <c r="VM35" s="6"/>
      <c r="VN35" s="6"/>
      <c r="VO35" s="6"/>
      <c r="VP35" s="6"/>
      <c r="VQ35" s="6"/>
      <c r="VR35" s="6"/>
      <c r="VS35" s="6"/>
      <c r="VT35" s="6"/>
      <c r="VU35" s="6"/>
      <c r="VV35" s="6"/>
      <c r="VW35" s="6"/>
      <c r="VX35" s="6"/>
      <c r="VY35" s="6"/>
      <c r="VZ35" s="6"/>
      <c r="WA35" s="6"/>
      <c r="WB35" s="6"/>
      <c r="WC35" s="6"/>
      <c r="WD35" s="6"/>
      <c r="WE35" s="6"/>
      <c r="WF35" s="6"/>
      <c r="WG35" s="6"/>
      <c r="WH35" s="6"/>
      <c r="WI35" s="6"/>
      <c r="WJ35" s="6"/>
      <c r="WK35" s="6"/>
      <c r="WL35" s="6"/>
      <c r="WM35" s="6"/>
      <c r="WN35" s="6"/>
      <c r="WO35" s="6"/>
      <c r="WP35" s="6"/>
      <c r="WQ35" s="6"/>
      <c r="WR35" s="6"/>
      <c r="WS35" s="6"/>
      <c r="WT35" s="6"/>
      <c r="WU35" s="6"/>
      <c r="WV35" s="6"/>
      <c r="WW35" s="6"/>
      <c r="WX35" s="6"/>
      <c r="WY35" s="6"/>
      <c r="WZ35" s="6"/>
      <c r="XA35" s="6"/>
      <c r="XB35" s="6"/>
      <c r="XC35" s="6"/>
      <c r="XD35" s="6"/>
      <c r="XE35" s="6"/>
      <c r="XF35" s="6"/>
      <c r="XG35" s="6"/>
      <c r="XH35" s="6"/>
      <c r="XI35" s="6"/>
      <c r="XJ35" s="6"/>
      <c r="XK35" s="6"/>
      <c r="XL35" s="6"/>
      <c r="XM35" s="6"/>
      <c r="XN35" s="6"/>
      <c r="XO35" s="6"/>
      <c r="XP35" s="6"/>
      <c r="XQ35" s="6"/>
      <c r="XR35" s="6"/>
      <c r="XS35" s="6"/>
      <c r="XT35" s="6"/>
      <c r="XU35" s="6"/>
      <c r="XV35" s="6"/>
      <c r="XW35" s="6"/>
      <c r="XX35" s="6"/>
      <c r="XY35" s="6"/>
      <c r="XZ35" s="6"/>
      <c r="YA35" s="6"/>
      <c r="YB35" s="6"/>
      <c r="YC35" s="6"/>
      <c r="YD35" s="6"/>
      <c r="YE35" s="6"/>
      <c r="YF35" s="6"/>
      <c r="YG35" s="6"/>
      <c r="YH35" s="6"/>
      <c r="YI35" s="6"/>
      <c r="YJ35" s="6"/>
      <c r="YK35" s="6"/>
      <c r="YL35" s="6"/>
      <c r="YM35" s="6"/>
      <c r="YN35" s="6"/>
      <c r="YO35" s="6"/>
      <c r="YP35" s="6"/>
      <c r="YQ35" s="6"/>
      <c r="YR35" s="6"/>
      <c r="YS35" s="6"/>
      <c r="YT35" s="6"/>
      <c r="YU35" s="6"/>
      <c r="YV35" s="6"/>
      <c r="YW35" s="6"/>
      <c r="YX35" s="6"/>
      <c r="YY35" s="6"/>
      <c r="YZ35" s="6"/>
      <c r="ZA35" s="6"/>
      <c r="ZB35" s="6"/>
      <c r="ZC35" s="6"/>
      <c r="ZD35" s="6"/>
      <c r="ZE35" s="6"/>
      <c r="ZF35" s="6"/>
      <c r="ZG35" s="6"/>
      <c r="ZH35" s="6"/>
      <c r="ZI35" s="6"/>
      <c r="ZJ35" s="6"/>
      <c r="ZK35" s="6"/>
      <c r="ZL35" s="6"/>
      <c r="ZM35" s="6"/>
      <c r="ZN35" s="6"/>
      <c r="ZO35" s="6"/>
      <c r="ZP35" s="6"/>
      <c r="ZQ35" s="6"/>
      <c r="ZR35" s="6"/>
      <c r="ZS35" s="6"/>
      <c r="ZT35" s="6"/>
      <c r="ZU35" s="6"/>
      <c r="ZV35" s="6"/>
      <c r="ZW35" s="6"/>
      <c r="ZX35" s="6"/>
      <c r="ZY35" s="6"/>
      <c r="ZZ35" s="6"/>
      <c r="AAA35" s="6"/>
      <c r="AAB35" s="6"/>
      <c r="AAC35" s="6"/>
      <c r="AAD35" s="6"/>
      <c r="AAE35" s="6"/>
      <c r="AAF35" s="6"/>
      <c r="AAG35" s="6"/>
      <c r="AAH35" s="6"/>
      <c r="AAI35" s="6"/>
      <c r="AAJ35" s="6"/>
      <c r="AAK35" s="6"/>
      <c r="AAL35" s="6"/>
      <c r="AAM35" s="6"/>
      <c r="AAN35" s="6"/>
      <c r="AAO35" s="6"/>
      <c r="AAP35" s="6"/>
      <c r="AAQ35" s="6"/>
      <c r="AAR35" s="6"/>
      <c r="AAS35" s="6"/>
      <c r="AAT35" s="6"/>
      <c r="AAU35" s="6"/>
      <c r="AAV35" s="6"/>
      <c r="AAW35" s="6"/>
      <c r="AAX35" s="6"/>
      <c r="AAY35" s="6"/>
      <c r="AAZ35" s="6"/>
      <c r="ABA35" s="6"/>
      <c r="ABB35" s="6"/>
      <c r="ABC35" s="6"/>
      <c r="ABD35" s="6"/>
      <c r="ABE35" s="6"/>
      <c r="ABF35" s="6"/>
      <c r="ABG35" s="6"/>
      <c r="ABH35" s="6"/>
      <c r="ABI35" s="6"/>
      <c r="ABJ35" s="6"/>
      <c r="ABK35" s="6"/>
      <c r="ABL35" s="6"/>
      <c r="ABM35" s="6"/>
      <c r="ABN35" s="6"/>
      <c r="ABO35" s="6"/>
      <c r="ABP35" s="6"/>
      <c r="ABQ35" s="6"/>
      <c r="ABR35" s="6"/>
      <c r="ABS35" s="6"/>
      <c r="ABT35" s="6"/>
      <c r="ABU35" s="6"/>
      <c r="ABV35" s="6"/>
      <c r="ABW35" s="6"/>
      <c r="ABX35" s="6"/>
      <c r="ABY35" s="6"/>
      <c r="ABZ35" s="6"/>
      <c r="ACA35" s="6"/>
      <c r="ACB35" s="6"/>
      <c r="ACC35" s="6"/>
      <c r="ACD35" s="6"/>
      <c r="ACE35" s="6"/>
      <c r="ACF35" s="6"/>
      <c r="ACG35" s="6"/>
      <c r="ACH35" s="6"/>
      <c r="ACI35" s="6"/>
      <c r="ACJ35" s="6"/>
      <c r="ACK35" s="6"/>
      <c r="ACL35" s="6"/>
      <c r="ACM35" s="6"/>
      <c r="ACN35" s="6"/>
      <c r="ACO35" s="6"/>
      <c r="ACP35" s="6"/>
      <c r="ACQ35" s="6"/>
      <c r="ACR35" s="6"/>
      <c r="ACS35" s="6"/>
      <c r="ACT35" s="6"/>
      <c r="ACU35" s="6"/>
      <c r="ACV35" s="6"/>
      <c r="ACW35" s="6"/>
      <c r="ACX35" s="6"/>
      <c r="ACY35" s="6"/>
      <c r="ACZ35" s="6"/>
      <c r="ADA35" s="6"/>
      <c r="ADB35" s="6"/>
      <c r="ADC35" s="6"/>
      <c r="ADD35" s="6"/>
      <c r="ADE35" s="6"/>
      <c r="ADF35" s="6"/>
      <c r="ADG35" s="6"/>
      <c r="ADH35" s="6"/>
      <c r="ADI35" s="6"/>
      <c r="ADJ35" s="6"/>
      <c r="ADK35" s="6"/>
      <c r="ADL35" s="6"/>
      <c r="ADM35" s="6"/>
      <c r="ADN35" s="6"/>
      <c r="ADO35" s="6"/>
      <c r="ADP35" s="6"/>
      <c r="ADQ35" s="6"/>
      <c r="ADR35" s="6"/>
      <c r="ADS35" s="6"/>
      <c r="ADT35" s="6"/>
      <c r="ADU35" s="6"/>
      <c r="ADV35" s="6"/>
      <c r="ADW35" s="6"/>
      <c r="ADX35" s="6"/>
      <c r="ADY35" s="6"/>
      <c r="ADZ35" s="6"/>
      <c r="AEA35" s="6"/>
      <c r="AEB35" s="6"/>
      <c r="AEC35" s="6"/>
      <c r="AED35" s="6"/>
      <c r="AEE35" s="6"/>
      <c r="AEF35" s="6"/>
      <c r="AEG35" s="6"/>
      <c r="AEH35" s="6"/>
      <c r="AEI35" s="6"/>
      <c r="AEJ35" s="6"/>
      <c r="AEK35" s="6"/>
      <c r="AEL35" s="6"/>
      <c r="AEM35" s="6"/>
      <c r="AEN35" s="6"/>
      <c r="AEO35" s="6"/>
      <c r="AEP35" s="6"/>
      <c r="AEQ35" s="6"/>
      <c r="AER35" s="6"/>
      <c r="AES35" s="6"/>
      <c r="AET35" s="6"/>
      <c r="AEU35" s="6"/>
      <c r="AEV35" s="6"/>
      <c r="AEW35" s="6"/>
      <c r="AEX35" s="6"/>
      <c r="AEY35" s="6"/>
      <c r="AEZ35" s="6"/>
      <c r="AFA35" s="6"/>
      <c r="AFB35" s="6"/>
      <c r="AFC35" s="6"/>
      <c r="AFD35" s="6"/>
      <c r="AFE35" s="6"/>
      <c r="AFF35" s="6"/>
      <c r="AFG35" s="6"/>
      <c r="AFH35" s="6"/>
      <c r="AFI35" s="6"/>
      <c r="AFJ35" s="6"/>
      <c r="AFK35" s="6"/>
      <c r="AFL35" s="6"/>
      <c r="AFM35" s="6"/>
      <c r="AFN35" s="6"/>
      <c r="AFO35" s="6"/>
      <c r="AFP35" s="6"/>
      <c r="AFQ35" s="6"/>
      <c r="AFR35" s="6"/>
      <c r="AFS35" s="6"/>
      <c r="AFT35" s="6"/>
      <c r="AFU35" s="6"/>
      <c r="AFV35" s="6"/>
      <c r="AFW35" s="6"/>
      <c r="AFX35" s="6"/>
      <c r="AFY35" s="6"/>
      <c r="AFZ35" s="6"/>
      <c r="AGA35" s="6"/>
      <c r="AGB35" s="6"/>
      <c r="AGC35" s="6"/>
      <c r="AGD35" s="6"/>
      <c r="AGE35" s="6"/>
      <c r="AGF35" s="6"/>
      <c r="AGG35" s="6"/>
      <c r="AGH35" s="6"/>
      <c r="AGI35" s="6"/>
      <c r="AGJ35" s="6"/>
      <c r="AGK35" s="6"/>
      <c r="AGL35" s="6"/>
      <c r="AGM35" s="6"/>
      <c r="AGN35" s="6"/>
      <c r="AGO35" s="6"/>
      <c r="AGP35" s="6"/>
      <c r="AGQ35" s="6"/>
      <c r="AGR35" s="6"/>
      <c r="AGS35" s="6"/>
      <c r="AGT35" s="6"/>
      <c r="AGU35" s="6"/>
      <c r="AGV35" s="6"/>
      <c r="AGW35" s="6"/>
      <c r="AGX35" s="6"/>
      <c r="AGY35" s="6"/>
      <c r="AGZ35" s="6"/>
      <c r="AHA35" s="6"/>
      <c r="AHB35" s="6"/>
      <c r="AHC35" s="6"/>
      <c r="AHD35" s="6"/>
      <c r="AHE35" s="6"/>
      <c r="AHF35" s="6"/>
      <c r="AHG35" s="6"/>
      <c r="AHH35" s="6"/>
      <c r="AHI35" s="6"/>
      <c r="AHJ35" s="6"/>
      <c r="AHK35" s="6"/>
      <c r="AHL35" s="6"/>
      <c r="AHM35" s="6"/>
      <c r="AHN35" s="6"/>
      <c r="AHO35" s="6"/>
      <c r="AHP35" s="6"/>
      <c r="AHQ35" s="6"/>
      <c r="AHR35" s="6"/>
      <c r="AHS35" s="6"/>
      <c r="AHT35" s="6"/>
      <c r="AHU35" s="6"/>
      <c r="AHV35" s="6"/>
      <c r="AHW35" s="6"/>
      <c r="AHX35" s="6"/>
      <c r="AHY35" s="6"/>
      <c r="AHZ35" s="6"/>
      <c r="AIA35" s="6"/>
      <c r="AIB35" s="6"/>
      <c r="AIC35" s="6"/>
      <c r="AID35" s="6"/>
      <c r="AIE35" s="6"/>
      <c r="AIF35" s="6"/>
      <c r="AIG35" s="6"/>
      <c r="AIH35" s="6"/>
      <c r="AII35" s="6"/>
      <c r="AIJ35" s="6"/>
      <c r="AIK35" s="6"/>
      <c r="AIL35" s="6"/>
      <c r="AIM35" s="6"/>
      <c r="AIN35" s="6"/>
      <c r="AIO35" s="6"/>
      <c r="AIP35" s="6"/>
      <c r="AIQ35" s="6"/>
      <c r="AIR35" s="6"/>
      <c r="AIS35" s="6"/>
      <c r="AIT35" s="6"/>
      <c r="AIU35" s="6"/>
      <c r="AIV35" s="6"/>
      <c r="AIW35" s="6"/>
      <c r="AIX35" s="6"/>
      <c r="AIY35" s="6"/>
      <c r="AIZ35" s="6"/>
      <c r="AJA35" s="6"/>
      <c r="AJB35" s="6"/>
      <c r="AJC35" s="6"/>
      <c r="AJD35" s="6"/>
      <c r="AJE35" s="6"/>
      <c r="AJF35" s="6"/>
      <c r="AJG35" s="6"/>
      <c r="AJH35" s="6"/>
      <c r="AJI35" s="6"/>
      <c r="AJJ35" s="6"/>
      <c r="AJK35" s="6"/>
      <c r="AJL35" s="6"/>
      <c r="AJM35" s="6"/>
      <c r="AJN35" s="6"/>
      <c r="AJO35" s="6"/>
      <c r="AJP35" s="6"/>
      <c r="AJQ35" s="6"/>
      <c r="AJR35" s="6"/>
      <c r="AJS35" s="6"/>
      <c r="AJT35" s="6"/>
      <c r="AJU35" s="6"/>
      <c r="AJV35" s="6"/>
      <c r="AJW35" s="6"/>
      <c r="AJX35" s="6"/>
      <c r="AJY35" s="6"/>
      <c r="AJZ35" s="6"/>
      <c r="AKA35" s="6"/>
      <c r="AKB35" s="6"/>
      <c r="AKC35" s="6"/>
      <c r="AKD35" s="6"/>
      <c r="AKE35" s="6"/>
      <c r="AKF35" s="6"/>
      <c r="AKG35" s="6"/>
      <c r="AKH35" s="6"/>
      <c r="AKI35" s="6"/>
      <c r="AKJ35" s="6"/>
      <c r="AKK35" s="6"/>
      <c r="AKL35" s="6"/>
      <c r="AKM35" s="6"/>
      <c r="AKN35" s="6"/>
      <c r="AKO35" s="6"/>
      <c r="AKP35" s="6"/>
      <c r="AKQ35" s="6"/>
      <c r="AKR35" s="6"/>
      <c r="AKS35" s="6"/>
      <c r="AKT35" s="6"/>
      <c r="AKU35" s="6"/>
      <c r="AKV35" s="6"/>
      <c r="AKW35" s="6"/>
      <c r="AKX35" s="6"/>
      <c r="AKY35" s="6"/>
      <c r="AKZ35" s="6"/>
      <c r="ALA35" s="6"/>
      <c r="ALB35" s="6"/>
      <c r="ALC35" s="6"/>
      <c r="ALD35" s="6"/>
      <c r="ALE35" s="6"/>
      <c r="ALF35" s="6"/>
      <c r="ALG35" s="6"/>
      <c r="ALH35" s="6"/>
      <c r="ALI35" s="6"/>
      <c r="ALJ35" s="6"/>
      <c r="ALK35" s="6"/>
      <c r="ALL35" s="6"/>
      <c r="ALM35" s="6"/>
      <c r="ALN35" s="6"/>
      <c r="ALO35" s="6"/>
      <c r="ALP35" s="6"/>
      <c r="ALQ35" s="6"/>
      <c r="ALR35" s="6"/>
      <c r="ALS35" s="6"/>
      <c r="ALT35" s="6"/>
      <c r="ALU35" s="6"/>
      <c r="ALV35" s="6"/>
      <c r="ALW35" s="6"/>
      <c r="ALX35" s="6"/>
      <c r="ALY35" s="6"/>
      <c r="ALZ35" s="6"/>
      <c r="AMA35" s="6"/>
      <c r="AMB35" s="6"/>
      <c r="AMC35" s="6"/>
      <c r="AMD35" s="6"/>
      <c r="AME35" s="6"/>
      <c r="AMF35" s="6"/>
      <c r="AMG35" s="6"/>
      <c r="AMH35" s="6"/>
      <c r="AMI35" s="6"/>
      <c r="AMJ35" s="6"/>
      <c r="AMK35" s="6"/>
    </row>
    <row r="36" spans="1:1025" s="5" customFormat="1" ht="26.4" customHeight="1">
      <c r="A36" s="106" t="s">
        <v>86</v>
      </c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64"/>
      <c r="P36" s="15"/>
      <c r="Q36" s="104"/>
      <c r="R36" s="104"/>
      <c r="S36" s="104"/>
      <c r="T36" s="104"/>
      <c r="U36" s="88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  <c r="IV36" s="6"/>
      <c r="IW36" s="6"/>
      <c r="IX36" s="6"/>
      <c r="IY36" s="6"/>
      <c r="IZ36" s="6"/>
      <c r="JA36" s="6"/>
      <c r="JB36" s="6"/>
      <c r="JC36" s="6"/>
      <c r="JD36" s="6"/>
      <c r="JE36" s="6"/>
      <c r="JF36" s="6"/>
      <c r="JG36" s="6"/>
      <c r="JH36" s="6"/>
      <c r="JI36" s="6"/>
      <c r="JJ36" s="6"/>
      <c r="JK36" s="6"/>
      <c r="JL36" s="6"/>
      <c r="JM36" s="6"/>
      <c r="JN36" s="6"/>
      <c r="JO36" s="6"/>
      <c r="JP36" s="6"/>
      <c r="JQ36" s="6"/>
      <c r="JR36" s="6"/>
      <c r="JS36" s="6"/>
      <c r="JT36" s="6"/>
      <c r="JU36" s="6"/>
      <c r="JV36" s="6"/>
      <c r="JW36" s="6"/>
      <c r="JX36" s="6"/>
      <c r="JY36" s="6"/>
      <c r="JZ36" s="6"/>
      <c r="KA36" s="6"/>
      <c r="KB36" s="6"/>
      <c r="KC36" s="6"/>
      <c r="KD36" s="6"/>
      <c r="KE36" s="6"/>
      <c r="KF36" s="6"/>
      <c r="KG36" s="6"/>
      <c r="KH36" s="6"/>
      <c r="KI36" s="6"/>
      <c r="KJ36" s="6"/>
      <c r="KK36" s="6"/>
      <c r="KL36" s="6"/>
      <c r="KM36" s="6"/>
      <c r="KN36" s="6"/>
      <c r="KO36" s="6"/>
      <c r="KP36" s="6"/>
      <c r="KQ36" s="6"/>
      <c r="KR36" s="6"/>
      <c r="KS36" s="6"/>
      <c r="KT36" s="6"/>
      <c r="KU36" s="6"/>
      <c r="KV36" s="6"/>
      <c r="KW36" s="6"/>
      <c r="KX36" s="6"/>
      <c r="KY36" s="6"/>
      <c r="KZ36" s="6"/>
      <c r="LA36" s="6"/>
      <c r="LB36" s="6"/>
      <c r="LC36" s="6"/>
      <c r="LD36" s="6"/>
      <c r="LE36" s="6"/>
      <c r="LF36" s="6"/>
      <c r="LG36" s="6"/>
      <c r="LH36" s="6"/>
      <c r="LI36" s="6"/>
      <c r="LJ36" s="6"/>
      <c r="LK36" s="6"/>
      <c r="LL36" s="6"/>
      <c r="LM36" s="6"/>
      <c r="LN36" s="6"/>
      <c r="LO36" s="6"/>
      <c r="LP36" s="6"/>
      <c r="LQ36" s="6"/>
      <c r="LR36" s="6"/>
      <c r="LS36" s="6"/>
      <c r="LT36" s="6"/>
      <c r="LU36" s="6"/>
      <c r="LV36" s="6"/>
      <c r="LW36" s="6"/>
      <c r="LX36" s="6"/>
      <c r="LY36" s="6"/>
      <c r="LZ36" s="6"/>
      <c r="MA36" s="6"/>
      <c r="MB36" s="6"/>
      <c r="MC36" s="6"/>
      <c r="MD36" s="6"/>
      <c r="ME36" s="6"/>
      <c r="MF36" s="6"/>
      <c r="MG36" s="6"/>
      <c r="MH36" s="6"/>
      <c r="MI36" s="6"/>
      <c r="MJ36" s="6"/>
      <c r="MK36" s="6"/>
      <c r="ML36" s="6"/>
      <c r="MM36" s="6"/>
      <c r="MN36" s="6"/>
      <c r="MO36" s="6"/>
      <c r="MP36" s="6"/>
      <c r="MQ36" s="6"/>
      <c r="MR36" s="6"/>
      <c r="MS36" s="6"/>
      <c r="MT36" s="6"/>
      <c r="MU36" s="6"/>
      <c r="MV36" s="6"/>
      <c r="MW36" s="6"/>
      <c r="MX36" s="6"/>
      <c r="MY36" s="6"/>
      <c r="MZ36" s="6"/>
      <c r="NA36" s="6"/>
      <c r="NB36" s="6"/>
      <c r="NC36" s="6"/>
      <c r="ND36" s="6"/>
      <c r="NE36" s="6"/>
      <c r="NF36" s="6"/>
      <c r="NG36" s="6"/>
      <c r="NH36" s="6"/>
      <c r="NI36" s="6"/>
      <c r="NJ36" s="6"/>
      <c r="NK36" s="6"/>
      <c r="NL36" s="6"/>
      <c r="NM36" s="6"/>
      <c r="NN36" s="6"/>
      <c r="NO36" s="6"/>
      <c r="NP36" s="6"/>
      <c r="NQ36" s="6"/>
      <c r="NR36" s="6"/>
      <c r="NS36" s="6"/>
      <c r="NT36" s="6"/>
      <c r="NU36" s="6"/>
      <c r="NV36" s="6"/>
      <c r="NW36" s="6"/>
      <c r="NX36" s="6"/>
      <c r="NY36" s="6"/>
      <c r="NZ36" s="6"/>
      <c r="OA36" s="6"/>
      <c r="OB36" s="6"/>
      <c r="OC36" s="6"/>
      <c r="OD36" s="6"/>
      <c r="OE36" s="6"/>
      <c r="OF36" s="6"/>
      <c r="OG36" s="6"/>
      <c r="OH36" s="6"/>
      <c r="OI36" s="6"/>
      <c r="OJ36" s="6"/>
      <c r="OK36" s="6"/>
      <c r="OL36" s="6"/>
      <c r="OM36" s="6"/>
      <c r="ON36" s="6"/>
      <c r="OO36" s="6"/>
      <c r="OP36" s="6"/>
      <c r="OQ36" s="6"/>
      <c r="OR36" s="6"/>
      <c r="OS36" s="6"/>
      <c r="OT36" s="6"/>
      <c r="OU36" s="6"/>
      <c r="OV36" s="6"/>
      <c r="OW36" s="6"/>
      <c r="OX36" s="6"/>
      <c r="OY36" s="6"/>
      <c r="OZ36" s="6"/>
      <c r="PA36" s="6"/>
      <c r="PB36" s="6"/>
      <c r="PC36" s="6"/>
      <c r="PD36" s="6"/>
      <c r="PE36" s="6"/>
      <c r="PF36" s="6"/>
      <c r="PG36" s="6"/>
      <c r="PH36" s="6"/>
      <c r="PI36" s="6"/>
      <c r="PJ36" s="6"/>
      <c r="PK36" s="6"/>
      <c r="PL36" s="6"/>
      <c r="PM36" s="6"/>
      <c r="PN36" s="6"/>
      <c r="PO36" s="6"/>
      <c r="PP36" s="6"/>
      <c r="PQ36" s="6"/>
      <c r="PR36" s="6"/>
      <c r="PS36" s="6"/>
      <c r="PT36" s="6"/>
      <c r="PU36" s="6"/>
      <c r="PV36" s="6"/>
      <c r="PW36" s="6"/>
      <c r="PX36" s="6"/>
      <c r="PY36" s="6"/>
      <c r="PZ36" s="6"/>
      <c r="QA36" s="6"/>
      <c r="QB36" s="6"/>
      <c r="QC36" s="6"/>
      <c r="QD36" s="6"/>
      <c r="QE36" s="6"/>
      <c r="QF36" s="6"/>
      <c r="QG36" s="6"/>
      <c r="QH36" s="6"/>
      <c r="QI36" s="6"/>
      <c r="QJ36" s="6"/>
      <c r="QK36" s="6"/>
      <c r="QL36" s="6"/>
      <c r="QM36" s="6"/>
      <c r="QN36" s="6"/>
      <c r="QO36" s="6"/>
      <c r="QP36" s="6"/>
      <c r="QQ36" s="6"/>
      <c r="QR36" s="6"/>
      <c r="QS36" s="6"/>
      <c r="QT36" s="6"/>
      <c r="QU36" s="6"/>
      <c r="QV36" s="6"/>
      <c r="QW36" s="6"/>
      <c r="QX36" s="6"/>
      <c r="QY36" s="6"/>
      <c r="QZ36" s="6"/>
      <c r="RA36" s="6"/>
      <c r="RB36" s="6"/>
      <c r="RC36" s="6"/>
      <c r="RD36" s="6"/>
      <c r="RE36" s="6"/>
      <c r="RF36" s="6"/>
      <c r="RG36" s="6"/>
      <c r="RH36" s="6"/>
      <c r="RI36" s="6"/>
      <c r="RJ36" s="6"/>
      <c r="RK36" s="6"/>
      <c r="RL36" s="6"/>
      <c r="RM36" s="6"/>
      <c r="RN36" s="6"/>
      <c r="RO36" s="6"/>
      <c r="RP36" s="6"/>
      <c r="RQ36" s="6"/>
      <c r="RR36" s="6"/>
      <c r="RS36" s="6"/>
      <c r="RT36" s="6"/>
      <c r="RU36" s="6"/>
      <c r="RV36" s="6"/>
      <c r="RW36" s="6"/>
      <c r="RX36" s="6"/>
      <c r="RY36" s="6"/>
      <c r="RZ36" s="6"/>
      <c r="SA36" s="6"/>
      <c r="SB36" s="6"/>
      <c r="SC36" s="6"/>
      <c r="SD36" s="6"/>
      <c r="SE36" s="6"/>
      <c r="SF36" s="6"/>
      <c r="SG36" s="6"/>
      <c r="SH36" s="6"/>
      <c r="SI36" s="6"/>
      <c r="SJ36" s="6"/>
      <c r="SK36" s="6"/>
      <c r="SL36" s="6"/>
      <c r="SM36" s="6"/>
      <c r="SN36" s="6"/>
      <c r="SO36" s="6"/>
      <c r="SP36" s="6"/>
      <c r="SQ36" s="6"/>
      <c r="SR36" s="6"/>
      <c r="SS36" s="6"/>
      <c r="ST36" s="6"/>
      <c r="SU36" s="6"/>
      <c r="SV36" s="6"/>
      <c r="SW36" s="6"/>
      <c r="SX36" s="6"/>
      <c r="SY36" s="6"/>
      <c r="SZ36" s="6"/>
      <c r="TA36" s="6"/>
      <c r="TB36" s="6"/>
      <c r="TC36" s="6"/>
      <c r="TD36" s="6"/>
      <c r="TE36" s="6"/>
      <c r="TF36" s="6"/>
      <c r="TG36" s="6"/>
      <c r="TH36" s="6"/>
      <c r="TI36" s="6"/>
      <c r="TJ36" s="6"/>
      <c r="TK36" s="6"/>
      <c r="TL36" s="6"/>
      <c r="TM36" s="6"/>
      <c r="TN36" s="6"/>
      <c r="TO36" s="6"/>
      <c r="TP36" s="6"/>
      <c r="TQ36" s="6"/>
      <c r="TR36" s="6"/>
      <c r="TS36" s="6"/>
      <c r="TT36" s="6"/>
      <c r="TU36" s="6"/>
      <c r="TV36" s="6"/>
      <c r="TW36" s="6"/>
      <c r="TX36" s="6"/>
      <c r="TY36" s="6"/>
      <c r="TZ36" s="6"/>
      <c r="UA36" s="6"/>
      <c r="UB36" s="6"/>
      <c r="UC36" s="6"/>
      <c r="UD36" s="6"/>
      <c r="UE36" s="6"/>
      <c r="UF36" s="6"/>
      <c r="UG36" s="6"/>
      <c r="UH36" s="6"/>
      <c r="UI36" s="6"/>
      <c r="UJ36" s="6"/>
      <c r="UK36" s="6"/>
      <c r="UL36" s="6"/>
      <c r="UM36" s="6"/>
      <c r="UN36" s="6"/>
      <c r="UO36" s="6"/>
      <c r="UP36" s="6"/>
      <c r="UQ36" s="6"/>
      <c r="UR36" s="6"/>
      <c r="US36" s="6"/>
      <c r="UT36" s="6"/>
      <c r="UU36" s="6"/>
      <c r="UV36" s="6"/>
      <c r="UW36" s="6"/>
      <c r="UX36" s="6"/>
      <c r="UY36" s="6"/>
      <c r="UZ36" s="6"/>
      <c r="VA36" s="6"/>
      <c r="VB36" s="6"/>
      <c r="VC36" s="6"/>
      <c r="VD36" s="6"/>
      <c r="VE36" s="6"/>
      <c r="VF36" s="6"/>
      <c r="VG36" s="6"/>
      <c r="VH36" s="6"/>
      <c r="VI36" s="6"/>
      <c r="VJ36" s="6"/>
      <c r="VK36" s="6"/>
      <c r="VL36" s="6"/>
      <c r="VM36" s="6"/>
      <c r="VN36" s="6"/>
      <c r="VO36" s="6"/>
      <c r="VP36" s="6"/>
      <c r="VQ36" s="6"/>
      <c r="VR36" s="6"/>
      <c r="VS36" s="6"/>
      <c r="VT36" s="6"/>
      <c r="VU36" s="6"/>
      <c r="VV36" s="6"/>
      <c r="VW36" s="6"/>
      <c r="VX36" s="6"/>
      <c r="VY36" s="6"/>
      <c r="VZ36" s="6"/>
      <c r="WA36" s="6"/>
      <c r="WB36" s="6"/>
      <c r="WC36" s="6"/>
      <c r="WD36" s="6"/>
      <c r="WE36" s="6"/>
      <c r="WF36" s="6"/>
      <c r="WG36" s="6"/>
      <c r="WH36" s="6"/>
      <c r="WI36" s="6"/>
      <c r="WJ36" s="6"/>
      <c r="WK36" s="6"/>
      <c r="WL36" s="6"/>
      <c r="WM36" s="6"/>
      <c r="WN36" s="6"/>
      <c r="WO36" s="6"/>
      <c r="WP36" s="6"/>
      <c r="WQ36" s="6"/>
      <c r="WR36" s="6"/>
      <c r="WS36" s="6"/>
      <c r="WT36" s="6"/>
      <c r="WU36" s="6"/>
      <c r="WV36" s="6"/>
      <c r="WW36" s="6"/>
      <c r="WX36" s="6"/>
      <c r="WY36" s="6"/>
      <c r="WZ36" s="6"/>
      <c r="XA36" s="6"/>
      <c r="XB36" s="6"/>
      <c r="XC36" s="6"/>
      <c r="XD36" s="6"/>
      <c r="XE36" s="6"/>
      <c r="XF36" s="6"/>
      <c r="XG36" s="6"/>
      <c r="XH36" s="6"/>
      <c r="XI36" s="6"/>
      <c r="XJ36" s="6"/>
      <c r="XK36" s="6"/>
      <c r="XL36" s="6"/>
      <c r="XM36" s="6"/>
      <c r="XN36" s="6"/>
      <c r="XO36" s="6"/>
      <c r="XP36" s="6"/>
      <c r="XQ36" s="6"/>
      <c r="XR36" s="6"/>
      <c r="XS36" s="6"/>
      <c r="XT36" s="6"/>
      <c r="XU36" s="6"/>
      <c r="XV36" s="6"/>
      <c r="XW36" s="6"/>
      <c r="XX36" s="6"/>
      <c r="XY36" s="6"/>
      <c r="XZ36" s="6"/>
      <c r="YA36" s="6"/>
      <c r="YB36" s="6"/>
      <c r="YC36" s="6"/>
      <c r="YD36" s="6"/>
      <c r="YE36" s="6"/>
      <c r="YF36" s="6"/>
      <c r="YG36" s="6"/>
      <c r="YH36" s="6"/>
      <c r="YI36" s="6"/>
      <c r="YJ36" s="6"/>
      <c r="YK36" s="6"/>
      <c r="YL36" s="6"/>
      <c r="YM36" s="6"/>
      <c r="YN36" s="6"/>
      <c r="YO36" s="6"/>
      <c r="YP36" s="6"/>
      <c r="YQ36" s="6"/>
      <c r="YR36" s="6"/>
      <c r="YS36" s="6"/>
      <c r="YT36" s="6"/>
      <c r="YU36" s="6"/>
      <c r="YV36" s="6"/>
      <c r="YW36" s="6"/>
      <c r="YX36" s="6"/>
      <c r="YY36" s="6"/>
      <c r="YZ36" s="6"/>
      <c r="ZA36" s="6"/>
      <c r="ZB36" s="6"/>
      <c r="ZC36" s="6"/>
      <c r="ZD36" s="6"/>
      <c r="ZE36" s="6"/>
      <c r="ZF36" s="6"/>
      <c r="ZG36" s="6"/>
      <c r="ZH36" s="6"/>
      <c r="ZI36" s="6"/>
      <c r="ZJ36" s="6"/>
      <c r="ZK36" s="6"/>
      <c r="ZL36" s="6"/>
      <c r="ZM36" s="6"/>
      <c r="ZN36" s="6"/>
      <c r="ZO36" s="6"/>
      <c r="ZP36" s="6"/>
      <c r="ZQ36" s="6"/>
      <c r="ZR36" s="6"/>
      <c r="ZS36" s="6"/>
      <c r="ZT36" s="6"/>
      <c r="ZU36" s="6"/>
      <c r="ZV36" s="6"/>
      <c r="ZW36" s="6"/>
      <c r="ZX36" s="6"/>
      <c r="ZY36" s="6"/>
      <c r="ZZ36" s="6"/>
      <c r="AAA36" s="6"/>
      <c r="AAB36" s="6"/>
      <c r="AAC36" s="6"/>
      <c r="AAD36" s="6"/>
      <c r="AAE36" s="6"/>
      <c r="AAF36" s="6"/>
      <c r="AAG36" s="6"/>
      <c r="AAH36" s="6"/>
      <c r="AAI36" s="6"/>
      <c r="AAJ36" s="6"/>
      <c r="AAK36" s="6"/>
      <c r="AAL36" s="6"/>
      <c r="AAM36" s="6"/>
      <c r="AAN36" s="6"/>
      <c r="AAO36" s="6"/>
      <c r="AAP36" s="6"/>
      <c r="AAQ36" s="6"/>
      <c r="AAR36" s="6"/>
      <c r="AAS36" s="6"/>
      <c r="AAT36" s="6"/>
      <c r="AAU36" s="6"/>
      <c r="AAV36" s="6"/>
      <c r="AAW36" s="6"/>
      <c r="AAX36" s="6"/>
      <c r="AAY36" s="6"/>
      <c r="AAZ36" s="6"/>
      <c r="ABA36" s="6"/>
      <c r="ABB36" s="6"/>
      <c r="ABC36" s="6"/>
      <c r="ABD36" s="6"/>
      <c r="ABE36" s="6"/>
      <c r="ABF36" s="6"/>
      <c r="ABG36" s="6"/>
      <c r="ABH36" s="6"/>
      <c r="ABI36" s="6"/>
      <c r="ABJ36" s="6"/>
      <c r="ABK36" s="6"/>
      <c r="ABL36" s="6"/>
      <c r="ABM36" s="6"/>
      <c r="ABN36" s="6"/>
      <c r="ABO36" s="6"/>
      <c r="ABP36" s="6"/>
      <c r="ABQ36" s="6"/>
      <c r="ABR36" s="6"/>
      <c r="ABS36" s="6"/>
      <c r="ABT36" s="6"/>
      <c r="ABU36" s="6"/>
      <c r="ABV36" s="6"/>
      <c r="ABW36" s="6"/>
      <c r="ABX36" s="6"/>
      <c r="ABY36" s="6"/>
      <c r="ABZ36" s="6"/>
      <c r="ACA36" s="6"/>
      <c r="ACB36" s="6"/>
      <c r="ACC36" s="6"/>
      <c r="ACD36" s="6"/>
      <c r="ACE36" s="6"/>
      <c r="ACF36" s="6"/>
      <c r="ACG36" s="6"/>
      <c r="ACH36" s="6"/>
      <c r="ACI36" s="6"/>
      <c r="ACJ36" s="6"/>
      <c r="ACK36" s="6"/>
      <c r="ACL36" s="6"/>
      <c r="ACM36" s="6"/>
      <c r="ACN36" s="6"/>
      <c r="ACO36" s="6"/>
      <c r="ACP36" s="6"/>
      <c r="ACQ36" s="6"/>
      <c r="ACR36" s="6"/>
      <c r="ACS36" s="6"/>
      <c r="ACT36" s="6"/>
      <c r="ACU36" s="6"/>
      <c r="ACV36" s="6"/>
      <c r="ACW36" s="6"/>
      <c r="ACX36" s="6"/>
      <c r="ACY36" s="6"/>
      <c r="ACZ36" s="6"/>
      <c r="ADA36" s="6"/>
      <c r="ADB36" s="6"/>
      <c r="ADC36" s="6"/>
      <c r="ADD36" s="6"/>
      <c r="ADE36" s="6"/>
      <c r="ADF36" s="6"/>
      <c r="ADG36" s="6"/>
      <c r="ADH36" s="6"/>
      <c r="ADI36" s="6"/>
      <c r="ADJ36" s="6"/>
      <c r="ADK36" s="6"/>
      <c r="ADL36" s="6"/>
      <c r="ADM36" s="6"/>
      <c r="ADN36" s="6"/>
      <c r="ADO36" s="6"/>
      <c r="ADP36" s="6"/>
      <c r="ADQ36" s="6"/>
      <c r="ADR36" s="6"/>
      <c r="ADS36" s="6"/>
      <c r="ADT36" s="6"/>
      <c r="ADU36" s="6"/>
      <c r="ADV36" s="6"/>
      <c r="ADW36" s="6"/>
      <c r="ADX36" s="6"/>
      <c r="ADY36" s="6"/>
      <c r="ADZ36" s="6"/>
      <c r="AEA36" s="6"/>
      <c r="AEB36" s="6"/>
      <c r="AEC36" s="6"/>
      <c r="AED36" s="6"/>
      <c r="AEE36" s="6"/>
      <c r="AEF36" s="6"/>
      <c r="AEG36" s="6"/>
      <c r="AEH36" s="6"/>
      <c r="AEI36" s="6"/>
      <c r="AEJ36" s="6"/>
      <c r="AEK36" s="6"/>
      <c r="AEL36" s="6"/>
      <c r="AEM36" s="6"/>
      <c r="AEN36" s="6"/>
      <c r="AEO36" s="6"/>
      <c r="AEP36" s="6"/>
      <c r="AEQ36" s="6"/>
      <c r="AER36" s="6"/>
      <c r="AES36" s="6"/>
      <c r="AET36" s="6"/>
      <c r="AEU36" s="6"/>
      <c r="AEV36" s="6"/>
      <c r="AEW36" s="6"/>
      <c r="AEX36" s="6"/>
      <c r="AEY36" s="6"/>
      <c r="AEZ36" s="6"/>
      <c r="AFA36" s="6"/>
      <c r="AFB36" s="6"/>
      <c r="AFC36" s="6"/>
      <c r="AFD36" s="6"/>
      <c r="AFE36" s="6"/>
      <c r="AFF36" s="6"/>
      <c r="AFG36" s="6"/>
      <c r="AFH36" s="6"/>
      <c r="AFI36" s="6"/>
      <c r="AFJ36" s="6"/>
      <c r="AFK36" s="6"/>
      <c r="AFL36" s="6"/>
      <c r="AFM36" s="6"/>
      <c r="AFN36" s="6"/>
      <c r="AFO36" s="6"/>
      <c r="AFP36" s="6"/>
      <c r="AFQ36" s="6"/>
      <c r="AFR36" s="6"/>
      <c r="AFS36" s="6"/>
      <c r="AFT36" s="6"/>
      <c r="AFU36" s="6"/>
      <c r="AFV36" s="6"/>
      <c r="AFW36" s="6"/>
      <c r="AFX36" s="6"/>
      <c r="AFY36" s="6"/>
      <c r="AFZ36" s="6"/>
      <c r="AGA36" s="6"/>
      <c r="AGB36" s="6"/>
      <c r="AGC36" s="6"/>
      <c r="AGD36" s="6"/>
      <c r="AGE36" s="6"/>
      <c r="AGF36" s="6"/>
      <c r="AGG36" s="6"/>
      <c r="AGH36" s="6"/>
      <c r="AGI36" s="6"/>
      <c r="AGJ36" s="6"/>
      <c r="AGK36" s="6"/>
      <c r="AGL36" s="6"/>
      <c r="AGM36" s="6"/>
      <c r="AGN36" s="6"/>
      <c r="AGO36" s="6"/>
      <c r="AGP36" s="6"/>
      <c r="AGQ36" s="6"/>
      <c r="AGR36" s="6"/>
      <c r="AGS36" s="6"/>
      <c r="AGT36" s="6"/>
      <c r="AGU36" s="6"/>
      <c r="AGV36" s="6"/>
      <c r="AGW36" s="6"/>
      <c r="AGX36" s="6"/>
      <c r="AGY36" s="6"/>
      <c r="AGZ36" s="6"/>
      <c r="AHA36" s="6"/>
      <c r="AHB36" s="6"/>
      <c r="AHC36" s="6"/>
      <c r="AHD36" s="6"/>
      <c r="AHE36" s="6"/>
      <c r="AHF36" s="6"/>
      <c r="AHG36" s="6"/>
      <c r="AHH36" s="6"/>
      <c r="AHI36" s="6"/>
      <c r="AHJ36" s="6"/>
      <c r="AHK36" s="6"/>
      <c r="AHL36" s="6"/>
      <c r="AHM36" s="6"/>
      <c r="AHN36" s="6"/>
      <c r="AHO36" s="6"/>
      <c r="AHP36" s="6"/>
      <c r="AHQ36" s="6"/>
      <c r="AHR36" s="6"/>
      <c r="AHS36" s="6"/>
      <c r="AHT36" s="6"/>
      <c r="AHU36" s="6"/>
      <c r="AHV36" s="6"/>
      <c r="AHW36" s="6"/>
      <c r="AHX36" s="6"/>
      <c r="AHY36" s="6"/>
      <c r="AHZ36" s="6"/>
      <c r="AIA36" s="6"/>
      <c r="AIB36" s="6"/>
      <c r="AIC36" s="6"/>
      <c r="AID36" s="6"/>
      <c r="AIE36" s="6"/>
      <c r="AIF36" s="6"/>
      <c r="AIG36" s="6"/>
      <c r="AIH36" s="6"/>
      <c r="AII36" s="6"/>
      <c r="AIJ36" s="6"/>
      <c r="AIK36" s="6"/>
      <c r="AIL36" s="6"/>
      <c r="AIM36" s="6"/>
      <c r="AIN36" s="6"/>
      <c r="AIO36" s="6"/>
      <c r="AIP36" s="6"/>
      <c r="AIQ36" s="6"/>
      <c r="AIR36" s="6"/>
      <c r="AIS36" s="6"/>
      <c r="AIT36" s="6"/>
      <c r="AIU36" s="6"/>
      <c r="AIV36" s="6"/>
      <c r="AIW36" s="6"/>
      <c r="AIX36" s="6"/>
      <c r="AIY36" s="6"/>
      <c r="AIZ36" s="6"/>
      <c r="AJA36" s="6"/>
      <c r="AJB36" s="6"/>
      <c r="AJC36" s="6"/>
      <c r="AJD36" s="6"/>
      <c r="AJE36" s="6"/>
      <c r="AJF36" s="6"/>
      <c r="AJG36" s="6"/>
      <c r="AJH36" s="6"/>
      <c r="AJI36" s="6"/>
      <c r="AJJ36" s="6"/>
      <c r="AJK36" s="6"/>
      <c r="AJL36" s="6"/>
      <c r="AJM36" s="6"/>
      <c r="AJN36" s="6"/>
      <c r="AJO36" s="6"/>
      <c r="AJP36" s="6"/>
      <c r="AJQ36" s="6"/>
      <c r="AJR36" s="6"/>
      <c r="AJS36" s="6"/>
      <c r="AJT36" s="6"/>
      <c r="AJU36" s="6"/>
      <c r="AJV36" s="6"/>
      <c r="AJW36" s="6"/>
      <c r="AJX36" s="6"/>
      <c r="AJY36" s="6"/>
      <c r="AJZ36" s="6"/>
      <c r="AKA36" s="6"/>
      <c r="AKB36" s="6"/>
      <c r="AKC36" s="6"/>
      <c r="AKD36" s="6"/>
      <c r="AKE36" s="6"/>
      <c r="AKF36" s="6"/>
      <c r="AKG36" s="6"/>
      <c r="AKH36" s="6"/>
      <c r="AKI36" s="6"/>
      <c r="AKJ36" s="6"/>
      <c r="AKK36" s="6"/>
      <c r="AKL36" s="6"/>
      <c r="AKM36" s="6"/>
      <c r="AKN36" s="6"/>
      <c r="AKO36" s="6"/>
      <c r="AKP36" s="6"/>
      <c r="AKQ36" s="6"/>
      <c r="AKR36" s="6"/>
      <c r="AKS36" s="6"/>
      <c r="AKT36" s="6"/>
      <c r="AKU36" s="6"/>
      <c r="AKV36" s="6"/>
      <c r="AKW36" s="6"/>
      <c r="AKX36" s="6"/>
      <c r="AKY36" s="6"/>
      <c r="AKZ36" s="6"/>
      <c r="ALA36" s="6"/>
      <c r="ALB36" s="6"/>
      <c r="ALC36" s="6"/>
      <c r="ALD36" s="6"/>
      <c r="ALE36" s="6"/>
      <c r="ALF36" s="6"/>
      <c r="ALG36" s="6"/>
      <c r="ALH36" s="6"/>
      <c r="ALI36" s="6"/>
      <c r="ALJ36" s="6"/>
      <c r="ALK36" s="6"/>
      <c r="ALL36" s="6"/>
      <c r="ALM36" s="6"/>
      <c r="ALN36" s="6"/>
      <c r="ALO36" s="6"/>
      <c r="ALP36" s="6"/>
      <c r="ALQ36" s="6"/>
      <c r="ALR36" s="6"/>
      <c r="ALS36" s="6"/>
      <c r="ALT36" s="6"/>
      <c r="ALU36" s="6"/>
      <c r="ALV36" s="6"/>
      <c r="ALW36" s="6"/>
      <c r="ALX36" s="6"/>
      <c r="ALY36" s="6"/>
      <c r="ALZ36" s="6"/>
      <c r="AMA36" s="6"/>
      <c r="AMB36" s="6"/>
      <c r="AMC36" s="6"/>
      <c r="AMD36" s="6"/>
      <c r="AME36" s="6"/>
      <c r="AMF36" s="6"/>
      <c r="AMG36" s="6"/>
      <c r="AMH36" s="6"/>
      <c r="AMI36" s="6"/>
      <c r="AMJ36" s="6"/>
      <c r="AMK36" s="6"/>
    </row>
    <row r="37" spans="1:1025" s="5" customFormat="1" ht="10.199999999999999" customHeight="1">
      <c r="A37" s="63"/>
      <c r="B37" s="64"/>
      <c r="C37" s="56"/>
      <c r="D37" s="46"/>
      <c r="E37" s="56"/>
      <c r="F37" s="56"/>
      <c r="G37" s="56"/>
      <c r="H37" s="46"/>
      <c r="I37" s="46"/>
      <c r="J37" s="66"/>
      <c r="K37" s="56"/>
      <c r="L37" s="56"/>
      <c r="M37" s="67"/>
      <c r="N37" s="68"/>
      <c r="O37" s="64"/>
      <c r="P37" s="15"/>
      <c r="Q37" s="13"/>
      <c r="R37" s="14"/>
      <c r="S37" s="15"/>
      <c r="T37" s="15"/>
      <c r="U37" s="88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  <c r="IS37" s="6"/>
      <c r="IT37" s="6"/>
      <c r="IU37" s="6"/>
      <c r="IV37" s="6"/>
      <c r="IW37" s="6"/>
      <c r="IX37" s="6"/>
      <c r="IY37" s="6"/>
      <c r="IZ37" s="6"/>
      <c r="JA37" s="6"/>
      <c r="JB37" s="6"/>
      <c r="JC37" s="6"/>
      <c r="JD37" s="6"/>
      <c r="JE37" s="6"/>
      <c r="JF37" s="6"/>
      <c r="JG37" s="6"/>
      <c r="JH37" s="6"/>
      <c r="JI37" s="6"/>
      <c r="JJ37" s="6"/>
      <c r="JK37" s="6"/>
      <c r="JL37" s="6"/>
      <c r="JM37" s="6"/>
      <c r="JN37" s="6"/>
      <c r="JO37" s="6"/>
      <c r="JP37" s="6"/>
      <c r="JQ37" s="6"/>
      <c r="JR37" s="6"/>
      <c r="JS37" s="6"/>
      <c r="JT37" s="6"/>
      <c r="JU37" s="6"/>
      <c r="JV37" s="6"/>
      <c r="JW37" s="6"/>
      <c r="JX37" s="6"/>
      <c r="JY37" s="6"/>
      <c r="JZ37" s="6"/>
      <c r="KA37" s="6"/>
      <c r="KB37" s="6"/>
      <c r="KC37" s="6"/>
      <c r="KD37" s="6"/>
      <c r="KE37" s="6"/>
      <c r="KF37" s="6"/>
      <c r="KG37" s="6"/>
      <c r="KH37" s="6"/>
      <c r="KI37" s="6"/>
      <c r="KJ37" s="6"/>
      <c r="KK37" s="6"/>
      <c r="KL37" s="6"/>
      <c r="KM37" s="6"/>
      <c r="KN37" s="6"/>
      <c r="KO37" s="6"/>
      <c r="KP37" s="6"/>
      <c r="KQ37" s="6"/>
      <c r="KR37" s="6"/>
      <c r="KS37" s="6"/>
      <c r="KT37" s="6"/>
      <c r="KU37" s="6"/>
      <c r="KV37" s="6"/>
      <c r="KW37" s="6"/>
      <c r="KX37" s="6"/>
      <c r="KY37" s="6"/>
      <c r="KZ37" s="6"/>
      <c r="LA37" s="6"/>
      <c r="LB37" s="6"/>
      <c r="LC37" s="6"/>
      <c r="LD37" s="6"/>
      <c r="LE37" s="6"/>
      <c r="LF37" s="6"/>
      <c r="LG37" s="6"/>
      <c r="LH37" s="6"/>
      <c r="LI37" s="6"/>
      <c r="LJ37" s="6"/>
      <c r="LK37" s="6"/>
      <c r="LL37" s="6"/>
      <c r="LM37" s="6"/>
      <c r="LN37" s="6"/>
      <c r="LO37" s="6"/>
      <c r="LP37" s="6"/>
      <c r="LQ37" s="6"/>
      <c r="LR37" s="6"/>
      <c r="LS37" s="6"/>
      <c r="LT37" s="6"/>
      <c r="LU37" s="6"/>
      <c r="LV37" s="6"/>
      <c r="LW37" s="6"/>
      <c r="LX37" s="6"/>
      <c r="LY37" s="6"/>
      <c r="LZ37" s="6"/>
      <c r="MA37" s="6"/>
      <c r="MB37" s="6"/>
      <c r="MC37" s="6"/>
      <c r="MD37" s="6"/>
      <c r="ME37" s="6"/>
      <c r="MF37" s="6"/>
      <c r="MG37" s="6"/>
      <c r="MH37" s="6"/>
      <c r="MI37" s="6"/>
      <c r="MJ37" s="6"/>
      <c r="MK37" s="6"/>
      <c r="ML37" s="6"/>
      <c r="MM37" s="6"/>
      <c r="MN37" s="6"/>
      <c r="MO37" s="6"/>
      <c r="MP37" s="6"/>
      <c r="MQ37" s="6"/>
      <c r="MR37" s="6"/>
      <c r="MS37" s="6"/>
      <c r="MT37" s="6"/>
      <c r="MU37" s="6"/>
      <c r="MV37" s="6"/>
      <c r="MW37" s="6"/>
      <c r="MX37" s="6"/>
      <c r="MY37" s="6"/>
      <c r="MZ37" s="6"/>
      <c r="NA37" s="6"/>
      <c r="NB37" s="6"/>
      <c r="NC37" s="6"/>
      <c r="ND37" s="6"/>
      <c r="NE37" s="6"/>
      <c r="NF37" s="6"/>
      <c r="NG37" s="6"/>
      <c r="NH37" s="6"/>
      <c r="NI37" s="6"/>
      <c r="NJ37" s="6"/>
      <c r="NK37" s="6"/>
      <c r="NL37" s="6"/>
      <c r="NM37" s="6"/>
      <c r="NN37" s="6"/>
      <c r="NO37" s="6"/>
      <c r="NP37" s="6"/>
      <c r="NQ37" s="6"/>
      <c r="NR37" s="6"/>
      <c r="NS37" s="6"/>
      <c r="NT37" s="6"/>
      <c r="NU37" s="6"/>
      <c r="NV37" s="6"/>
      <c r="NW37" s="6"/>
      <c r="NX37" s="6"/>
      <c r="NY37" s="6"/>
      <c r="NZ37" s="6"/>
      <c r="OA37" s="6"/>
      <c r="OB37" s="6"/>
      <c r="OC37" s="6"/>
      <c r="OD37" s="6"/>
      <c r="OE37" s="6"/>
      <c r="OF37" s="6"/>
      <c r="OG37" s="6"/>
      <c r="OH37" s="6"/>
      <c r="OI37" s="6"/>
      <c r="OJ37" s="6"/>
      <c r="OK37" s="6"/>
      <c r="OL37" s="6"/>
      <c r="OM37" s="6"/>
      <c r="ON37" s="6"/>
      <c r="OO37" s="6"/>
      <c r="OP37" s="6"/>
      <c r="OQ37" s="6"/>
      <c r="OR37" s="6"/>
      <c r="OS37" s="6"/>
      <c r="OT37" s="6"/>
      <c r="OU37" s="6"/>
      <c r="OV37" s="6"/>
      <c r="OW37" s="6"/>
      <c r="OX37" s="6"/>
      <c r="OY37" s="6"/>
      <c r="OZ37" s="6"/>
      <c r="PA37" s="6"/>
      <c r="PB37" s="6"/>
      <c r="PC37" s="6"/>
      <c r="PD37" s="6"/>
      <c r="PE37" s="6"/>
      <c r="PF37" s="6"/>
      <c r="PG37" s="6"/>
      <c r="PH37" s="6"/>
      <c r="PI37" s="6"/>
      <c r="PJ37" s="6"/>
      <c r="PK37" s="6"/>
      <c r="PL37" s="6"/>
      <c r="PM37" s="6"/>
      <c r="PN37" s="6"/>
      <c r="PO37" s="6"/>
      <c r="PP37" s="6"/>
      <c r="PQ37" s="6"/>
      <c r="PR37" s="6"/>
      <c r="PS37" s="6"/>
      <c r="PT37" s="6"/>
      <c r="PU37" s="6"/>
      <c r="PV37" s="6"/>
      <c r="PW37" s="6"/>
      <c r="PX37" s="6"/>
      <c r="PY37" s="6"/>
      <c r="PZ37" s="6"/>
      <c r="QA37" s="6"/>
      <c r="QB37" s="6"/>
      <c r="QC37" s="6"/>
      <c r="QD37" s="6"/>
      <c r="QE37" s="6"/>
      <c r="QF37" s="6"/>
      <c r="QG37" s="6"/>
      <c r="QH37" s="6"/>
      <c r="QI37" s="6"/>
      <c r="QJ37" s="6"/>
      <c r="QK37" s="6"/>
      <c r="QL37" s="6"/>
      <c r="QM37" s="6"/>
      <c r="QN37" s="6"/>
      <c r="QO37" s="6"/>
      <c r="QP37" s="6"/>
      <c r="QQ37" s="6"/>
      <c r="QR37" s="6"/>
      <c r="QS37" s="6"/>
      <c r="QT37" s="6"/>
      <c r="QU37" s="6"/>
      <c r="QV37" s="6"/>
      <c r="QW37" s="6"/>
      <c r="QX37" s="6"/>
      <c r="QY37" s="6"/>
      <c r="QZ37" s="6"/>
      <c r="RA37" s="6"/>
      <c r="RB37" s="6"/>
      <c r="RC37" s="6"/>
      <c r="RD37" s="6"/>
      <c r="RE37" s="6"/>
      <c r="RF37" s="6"/>
      <c r="RG37" s="6"/>
      <c r="RH37" s="6"/>
      <c r="RI37" s="6"/>
      <c r="RJ37" s="6"/>
      <c r="RK37" s="6"/>
      <c r="RL37" s="6"/>
      <c r="RM37" s="6"/>
      <c r="RN37" s="6"/>
      <c r="RO37" s="6"/>
      <c r="RP37" s="6"/>
      <c r="RQ37" s="6"/>
      <c r="RR37" s="6"/>
      <c r="RS37" s="6"/>
      <c r="RT37" s="6"/>
      <c r="RU37" s="6"/>
      <c r="RV37" s="6"/>
      <c r="RW37" s="6"/>
      <c r="RX37" s="6"/>
      <c r="RY37" s="6"/>
      <c r="RZ37" s="6"/>
      <c r="SA37" s="6"/>
      <c r="SB37" s="6"/>
      <c r="SC37" s="6"/>
      <c r="SD37" s="6"/>
      <c r="SE37" s="6"/>
      <c r="SF37" s="6"/>
      <c r="SG37" s="6"/>
      <c r="SH37" s="6"/>
      <c r="SI37" s="6"/>
      <c r="SJ37" s="6"/>
      <c r="SK37" s="6"/>
      <c r="SL37" s="6"/>
      <c r="SM37" s="6"/>
      <c r="SN37" s="6"/>
      <c r="SO37" s="6"/>
      <c r="SP37" s="6"/>
      <c r="SQ37" s="6"/>
      <c r="SR37" s="6"/>
      <c r="SS37" s="6"/>
      <c r="ST37" s="6"/>
      <c r="SU37" s="6"/>
      <c r="SV37" s="6"/>
      <c r="SW37" s="6"/>
      <c r="SX37" s="6"/>
      <c r="SY37" s="6"/>
      <c r="SZ37" s="6"/>
      <c r="TA37" s="6"/>
      <c r="TB37" s="6"/>
      <c r="TC37" s="6"/>
      <c r="TD37" s="6"/>
      <c r="TE37" s="6"/>
      <c r="TF37" s="6"/>
      <c r="TG37" s="6"/>
      <c r="TH37" s="6"/>
      <c r="TI37" s="6"/>
      <c r="TJ37" s="6"/>
      <c r="TK37" s="6"/>
      <c r="TL37" s="6"/>
      <c r="TM37" s="6"/>
      <c r="TN37" s="6"/>
      <c r="TO37" s="6"/>
      <c r="TP37" s="6"/>
      <c r="TQ37" s="6"/>
      <c r="TR37" s="6"/>
      <c r="TS37" s="6"/>
      <c r="TT37" s="6"/>
      <c r="TU37" s="6"/>
      <c r="TV37" s="6"/>
      <c r="TW37" s="6"/>
      <c r="TX37" s="6"/>
      <c r="TY37" s="6"/>
      <c r="TZ37" s="6"/>
      <c r="UA37" s="6"/>
      <c r="UB37" s="6"/>
      <c r="UC37" s="6"/>
      <c r="UD37" s="6"/>
      <c r="UE37" s="6"/>
      <c r="UF37" s="6"/>
      <c r="UG37" s="6"/>
      <c r="UH37" s="6"/>
      <c r="UI37" s="6"/>
      <c r="UJ37" s="6"/>
      <c r="UK37" s="6"/>
      <c r="UL37" s="6"/>
      <c r="UM37" s="6"/>
      <c r="UN37" s="6"/>
      <c r="UO37" s="6"/>
      <c r="UP37" s="6"/>
      <c r="UQ37" s="6"/>
      <c r="UR37" s="6"/>
      <c r="US37" s="6"/>
      <c r="UT37" s="6"/>
      <c r="UU37" s="6"/>
      <c r="UV37" s="6"/>
      <c r="UW37" s="6"/>
      <c r="UX37" s="6"/>
      <c r="UY37" s="6"/>
      <c r="UZ37" s="6"/>
      <c r="VA37" s="6"/>
      <c r="VB37" s="6"/>
      <c r="VC37" s="6"/>
      <c r="VD37" s="6"/>
      <c r="VE37" s="6"/>
      <c r="VF37" s="6"/>
      <c r="VG37" s="6"/>
      <c r="VH37" s="6"/>
      <c r="VI37" s="6"/>
      <c r="VJ37" s="6"/>
      <c r="VK37" s="6"/>
      <c r="VL37" s="6"/>
      <c r="VM37" s="6"/>
      <c r="VN37" s="6"/>
      <c r="VO37" s="6"/>
      <c r="VP37" s="6"/>
      <c r="VQ37" s="6"/>
      <c r="VR37" s="6"/>
      <c r="VS37" s="6"/>
      <c r="VT37" s="6"/>
      <c r="VU37" s="6"/>
      <c r="VV37" s="6"/>
      <c r="VW37" s="6"/>
      <c r="VX37" s="6"/>
      <c r="VY37" s="6"/>
      <c r="VZ37" s="6"/>
      <c r="WA37" s="6"/>
      <c r="WB37" s="6"/>
      <c r="WC37" s="6"/>
      <c r="WD37" s="6"/>
      <c r="WE37" s="6"/>
      <c r="WF37" s="6"/>
      <c r="WG37" s="6"/>
      <c r="WH37" s="6"/>
      <c r="WI37" s="6"/>
      <c r="WJ37" s="6"/>
      <c r="WK37" s="6"/>
      <c r="WL37" s="6"/>
      <c r="WM37" s="6"/>
      <c r="WN37" s="6"/>
      <c r="WO37" s="6"/>
      <c r="WP37" s="6"/>
      <c r="WQ37" s="6"/>
      <c r="WR37" s="6"/>
      <c r="WS37" s="6"/>
      <c r="WT37" s="6"/>
      <c r="WU37" s="6"/>
      <c r="WV37" s="6"/>
      <c r="WW37" s="6"/>
      <c r="WX37" s="6"/>
      <c r="WY37" s="6"/>
      <c r="WZ37" s="6"/>
      <c r="XA37" s="6"/>
      <c r="XB37" s="6"/>
      <c r="XC37" s="6"/>
      <c r="XD37" s="6"/>
      <c r="XE37" s="6"/>
      <c r="XF37" s="6"/>
      <c r="XG37" s="6"/>
      <c r="XH37" s="6"/>
      <c r="XI37" s="6"/>
      <c r="XJ37" s="6"/>
      <c r="XK37" s="6"/>
      <c r="XL37" s="6"/>
      <c r="XM37" s="6"/>
      <c r="XN37" s="6"/>
      <c r="XO37" s="6"/>
      <c r="XP37" s="6"/>
      <c r="XQ37" s="6"/>
      <c r="XR37" s="6"/>
      <c r="XS37" s="6"/>
      <c r="XT37" s="6"/>
      <c r="XU37" s="6"/>
      <c r="XV37" s="6"/>
      <c r="XW37" s="6"/>
      <c r="XX37" s="6"/>
      <c r="XY37" s="6"/>
      <c r="XZ37" s="6"/>
      <c r="YA37" s="6"/>
      <c r="YB37" s="6"/>
      <c r="YC37" s="6"/>
      <c r="YD37" s="6"/>
      <c r="YE37" s="6"/>
      <c r="YF37" s="6"/>
      <c r="YG37" s="6"/>
      <c r="YH37" s="6"/>
      <c r="YI37" s="6"/>
      <c r="YJ37" s="6"/>
      <c r="YK37" s="6"/>
      <c r="YL37" s="6"/>
      <c r="YM37" s="6"/>
      <c r="YN37" s="6"/>
      <c r="YO37" s="6"/>
      <c r="YP37" s="6"/>
      <c r="YQ37" s="6"/>
      <c r="YR37" s="6"/>
      <c r="YS37" s="6"/>
      <c r="YT37" s="6"/>
      <c r="YU37" s="6"/>
      <c r="YV37" s="6"/>
      <c r="YW37" s="6"/>
      <c r="YX37" s="6"/>
      <c r="YY37" s="6"/>
      <c r="YZ37" s="6"/>
      <c r="ZA37" s="6"/>
      <c r="ZB37" s="6"/>
      <c r="ZC37" s="6"/>
      <c r="ZD37" s="6"/>
      <c r="ZE37" s="6"/>
      <c r="ZF37" s="6"/>
      <c r="ZG37" s="6"/>
      <c r="ZH37" s="6"/>
      <c r="ZI37" s="6"/>
      <c r="ZJ37" s="6"/>
      <c r="ZK37" s="6"/>
      <c r="ZL37" s="6"/>
      <c r="ZM37" s="6"/>
      <c r="ZN37" s="6"/>
      <c r="ZO37" s="6"/>
      <c r="ZP37" s="6"/>
      <c r="ZQ37" s="6"/>
      <c r="ZR37" s="6"/>
      <c r="ZS37" s="6"/>
      <c r="ZT37" s="6"/>
      <c r="ZU37" s="6"/>
      <c r="ZV37" s="6"/>
      <c r="ZW37" s="6"/>
      <c r="ZX37" s="6"/>
      <c r="ZY37" s="6"/>
      <c r="ZZ37" s="6"/>
      <c r="AAA37" s="6"/>
      <c r="AAB37" s="6"/>
      <c r="AAC37" s="6"/>
      <c r="AAD37" s="6"/>
      <c r="AAE37" s="6"/>
      <c r="AAF37" s="6"/>
      <c r="AAG37" s="6"/>
      <c r="AAH37" s="6"/>
      <c r="AAI37" s="6"/>
      <c r="AAJ37" s="6"/>
      <c r="AAK37" s="6"/>
      <c r="AAL37" s="6"/>
      <c r="AAM37" s="6"/>
      <c r="AAN37" s="6"/>
      <c r="AAO37" s="6"/>
      <c r="AAP37" s="6"/>
      <c r="AAQ37" s="6"/>
      <c r="AAR37" s="6"/>
      <c r="AAS37" s="6"/>
      <c r="AAT37" s="6"/>
      <c r="AAU37" s="6"/>
      <c r="AAV37" s="6"/>
      <c r="AAW37" s="6"/>
      <c r="AAX37" s="6"/>
      <c r="AAY37" s="6"/>
      <c r="AAZ37" s="6"/>
      <c r="ABA37" s="6"/>
      <c r="ABB37" s="6"/>
      <c r="ABC37" s="6"/>
      <c r="ABD37" s="6"/>
      <c r="ABE37" s="6"/>
      <c r="ABF37" s="6"/>
      <c r="ABG37" s="6"/>
      <c r="ABH37" s="6"/>
      <c r="ABI37" s="6"/>
      <c r="ABJ37" s="6"/>
      <c r="ABK37" s="6"/>
      <c r="ABL37" s="6"/>
      <c r="ABM37" s="6"/>
      <c r="ABN37" s="6"/>
      <c r="ABO37" s="6"/>
      <c r="ABP37" s="6"/>
      <c r="ABQ37" s="6"/>
      <c r="ABR37" s="6"/>
      <c r="ABS37" s="6"/>
      <c r="ABT37" s="6"/>
      <c r="ABU37" s="6"/>
      <c r="ABV37" s="6"/>
      <c r="ABW37" s="6"/>
      <c r="ABX37" s="6"/>
      <c r="ABY37" s="6"/>
      <c r="ABZ37" s="6"/>
      <c r="ACA37" s="6"/>
      <c r="ACB37" s="6"/>
      <c r="ACC37" s="6"/>
      <c r="ACD37" s="6"/>
      <c r="ACE37" s="6"/>
      <c r="ACF37" s="6"/>
      <c r="ACG37" s="6"/>
      <c r="ACH37" s="6"/>
      <c r="ACI37" s="6"/>
      <c r="ACJ37" s="6"/>
      <c r="ACK37" s="6"/>
      <c r="ACL37" s="6"/>
      <c r="ACM37" s="6"/>
      <c r="ACN37" s="6"/>
      <c r="ACO37" s="6"/>
      <c r="ACP37" s="6"/>
      <c r="ACQ37" s="6"/>
      <c r="ACR37" s="6"/>
      <c r="ACS37" s="6"/>
      <c r="ACT37" s="6"/>
      <c r="ACU37" s="6"/>
      <c r="ACV37" s="6"/>
      <c r="ACW37" s="6"/>
      <c r="ACX37" s="6"/>
      <c r="ACY37" s="6"/>
      <c r="ACZ37" s="6"/>
      <c r="ADA37" s="6"/>
      <c r="ADB37" s="6"/>
      <c r="ADC37" s="6"/>
      <c r="ADD37" s="6"/>
      <c r="ADE37" s="6"/>
      <c r="ADF37" s="6"/>
      <c r="ADG37" s="6"/>
      <c r="ADH37" s="6"/>
      <c r="ADI37" s="6"/>
      <c r="ADJ37" s="6"/>
      <c r="ADK37" s="6"/>
      <c r="ADL37" s="6"/>
      <c r="ADM37" s="6"/>
      <c r="ADN37" s="6"/>
      <c r="ADO37" s="6"/>
      <c r="ADP37" s="6"/>
      <c r="ADQ37" s="6"/>
      <c r="ADR37" s="6"/>
      <c r="ADS37" s="6"/>
      <c r="ADT37" s="6"/>
      <c r="ADU37" s="6"/>
      <c r="ADV37" s="6"/>
      <c r="ADW37" s="6"/>
      <c r="ADX37" s="6"/>
      <c r="ADY37" s="6"/>
      <c r="ADZ37" s="6"/>
      <c r="AEA37" s="6"/>
      <c r="AEB37" s="6"/>
      <c r="AEC37" s="6"/>
      <c r="AED37" s="6"/>
      <c r="AEE37" s="6"/>
      <c r="AEF37" s="6"/>
      <c r="AEG37" s="6"/>
      <c r="AEH37" s="6"/>
      <c r="AEI37" s="6"/>
      <c r="AEJ37" s="6"/>
      <c r="AEK37" s="6"/>
      <c r="AEL37" s="6"/>
      <c r="AEM37" s="6"/>
      <c r="AEN37" s="6"/>
      <c r="AEO37" s="6"/>
      <c r="AEP37" s="6"/>
      <c r="AEQ37" s="6"/>
      <c r="AER37" s="6"/>
      <c r="AES37" s="6"/>
      <c r="AET37" s="6"/>
      <c r="AEU37" s="6"/>
      <c r="AEV37" s="6"/>
      <c r="AEW37" s="6"/>
      <c r="AEX37" s="6"/>
      <c r="AEY37" s="6"/>
      <c r="AEZ37" s="6"/>
      <c r="AFA37" s="6"/>
      <c r="AFB37" s="6"/>
      <c r="AFC37" s="6"/>
      <c r="AFD37" s="6"/>
      <c r="AFE37" s="6"/>
      <c r="AFF37" s="6"/>
      <c r="AFG37" s="6"/>
      <c r="AFH37" s="6"/>
      <c r="AFI37" s="6"/>
      <c r="AFJ37" s="6"/>
      <c r="AFK37" s="6"/>
      <c r="AFL37" s="6"/>
      <c r="AFM37" s="6"/>
      <c r="AFN37" s="6"/>
      <c r="AFO37" s="6"/>
      <c r="AFP37" s="6"/>
      <c r="AFQ37" s="6"/>
      <c r="AFR37" s="6"/>
      <c r="AFS37" s="6"/>
      <c r="AFT37" s="6"/>
      <c r="AFU37" s="6"/>
      <c r="AFV37" s="6"/>
      <c r="AFW37" s="6"/>
      <c r="AFX37" s="6"/>
      <c r="AFY37" s="6"/>
      <c r="AFZ37" s="6"/>
      <c r="AGA37" s="6"/>
      <c r="AGB37" s="6"/>
      <c r="AGC37" s="6"/>
      <c r="AGD37" s="6"/>
      <c r="AGE37" s="6"/>
      <c r="AGF37" s="6"/>
      <c r="AGG37" s="6"/>
      <c r="AGH37" s="6"/>
      <c r="AGI37" s="6"/>
      <c r="AGJ37" s="6"/>
      <c r="AGK37" s="6"/>
      <c r="AGL37" s="6"/>
      <c r="AGM37" s="6"/>
      <c r="AGN37" s="6"/>
      <c r="AGO37" s="6"/>
      <c r="AGP37" s="6"/>
      <c r="AGQ37" s="6"/>
      <c r="AGR37" s="6"/>
      <c r="AGS37" s="6"/>
      <c r="AGT37" s="6"/>
      <c r="AGU37" s="6"/>
      <c r="AGV37" s="6"/>
      <c r="AGW37" s="6"/>
      <c r="AGX37" s="6"/>
      <c r="AGY37" s="6"/>
      <c r="AGZ37" s="6"/>
      <c r="AHA37" s="6"/>
      <c r="AHB37" s="6"/>
      <c r="AHC37" s="6"/>
      <c r="AHD37" s="6"/>
      <c r="AHE37" s="6"/>
      <c r="AHF37" s="6"/>
      <c r="AHG37" s="6"/>
      <c r="AHH37" s="6"/>
      <c r="AHI37" s="6"/>
      <c r="AHJ37" s="6"/>
      <c r="AHK37" s="6"/>
      <c r="AHL37" s="6"/>
      <c r="AHM37" s="6"/>
      <c r="AHN37" s="6"/>
      <c r="AHO37" s="6"/>
      <c r="AHP37" s="6"/>
      <c r="AHQ37" s="6"/>
      <c r="AHR37" s="6"/>
      <c r="AHS37" s="6"/>
      <c r="AHT37" s="6"/>
      <c r="AHU37" s="6"/>
      <c r="AHV37" s="6"/>
      <c r="AHW37" s="6"/>
      <c r="AHX37" s="6"/>
      <c r="AHY37" s="6"/>
      <c r="AHZ37" s="6"/>
      <c r="AIA37" s="6"/>
      <c r="AIB37" s="6"/>
      <c r="AIC37" s="6"/>
      <c r="AID37" s="6"/>
      <c r="AIE37" s="6"/>
      <c r="AIF37" s="6"/>
      <c r="AIG37" s="6"/>
      <c r="AIH37" s="6"/>
      <c r="AII37" s="6"/>
      <c r="AIJ37" s="6"/>
      <c r="AIK37" s="6"/>
      <c r="AIL37" s="6"/>
      <c r="AIM37" s="6"/>
      <c r="AIN37" s="6"/>
      <c r="AIO37" s="6"/>
      <c r="AIP37" s="6"/>
      <c r="AIQ37" s="6"/>
      <c r="AIR37" s="6"/>
      <c r="AIS37" s="6"/>
      <c r="AIT37" s="6"/>
      <c r="AIU37" s="6"/>
      <c r="AIV37" s="6"/>
      <c r="AIW37" s="6"/>
      <c r="AIX37" s="6"/>
      <c r="AIY37" s="6"/>
      <c r="AIZ37" s="6"/>
      <c r="AJA37" s="6"/>
      <c r="AJB37" s="6"/>
      <c r="AJC37" s="6"/>
      <c r="AJD37" s="6"/>
      <c r="AJE37" s="6"/>
      <c r="AJF37" s="6"/>
      <c r="AJG37" s="6"/>
      <c r="AJH37" s="6"/>
      <c r="AJI37" s="6"/>
      <c r="AJJ37" s="6"/>
      <c r="AJK37" s="6"/>
      <c r="AJL37" s="6"/>
      <c r="AJM37" s="6"/>
      <c r="AJN37" s="6"/>
      <c r="AJO37" s="6"/>
      <c r="AJP37" s="6"/>
      <c r="AJQ37" s="6"/>
      <c r="AJR37" s="6"/>
      <c r="AJS37" s="6"/>
      <c r="AJT37" s="6"/>
      <c r="AJU37" s="6"/>
      <c r="AJV37" s="6"/>
      <c r="AJW37" s="6"/>
      <c r="AJX37" s="6"/>
      <c r="AJY37" s="6"/>
      <c r="AJZ37" s="6"/>
      <c r="AKA37" s="6"/>
      <c r="AKB37" s="6"/>
      <c r="AKC37" s="6"/>
      <c r="AKD37" s="6"/>
      <c r="AKE37" s="6"/>
      <c r="AKF37" s="6"/>
      <c r="AKG37" s="6"/>
      <c r="AKH37" s="6"/>
      <c r="AKI37" s="6"/>
      <c r="AKJ37" s="6"/>
      <c r="AKK37" s="6"/>
      <c r="AKL37" s="6"/>
      <c r="AKM37" s="6"/>
      <c r="AKN37" s="6"/>
      <c r="AKO37" s="6"/>
      <c r="AKP37" s="6"/>
      <c r="AKQ37" s="6"/>
      <c r="AKR37" s="6"/>
      <c r="AKS37" s="6"/>
      <c r="AKT37" s="6"/>
      <c r="AKU37" s="6"/>
      <c r="AKV37" s="6"/>
      <c r="AKW37" s="6"/>
      <c r="AKX37" s="6"/>
      <c r="AKY37" s="6"/>
      <c r="AKZ37" s="6"/>
      <c r="ALA37" s="6"/>
      <c r="ALB37" s="6"/>
      <c r="ALC37" s="6"/>
      <c r="ALD37" s="6"/>
      <c r="ALE37" s="6"/>
      <c r="ALF37" s="6"/>
      <c r="ALG37" s="6"/>
      <c r="ALH37" s="6"/>
      <c r="ALI37" s="6"/>
      <c r="ALJ37" s="6"/>
      <c r="ALK37" s="6"/>
      <c r="ALL37" s="6"/>
      <c r="ALM37" s="6"/>
      <c r="ALN37" s="6"/>
      <c r="ALO37" s="6"/>
      <c r="ALP37" s="6"/>
      <c r="ALQ37" s="6"/>
      <c r="ALR37" s="6"/>
      <c r="ALS37" s="6"/>
      <c r="ALT37" s="6"/>
      <c r="ALU37" s="6"/>
      <c r="ALV37" s="6"/>
      <c r="ALW37" s="6"/>
      <c r="ALX37" s="6"/>
      <c r="ALY37" s="6"/>
      <c r="ALZ37" s="6"/>
      <c r="AMA37" s="6"/>
      <c r="AMB37" s="6"/>
      <c r="AMC37" s="6"/>
      <c r="AMD37" s="6"/>
      <c r="AME37" s="6"/>
      <c r="AMF37" s="6"/>
      <c r="AMG37" s="6"/>
      <c r="AMH37" s="6"/>
      <c r="AMI37" s="6"/>
      <c r="AMJ37" s="6"/>
      <c r="AMK37" s="6"/>
    </row>
    <row r="38" spans="1:1025">
      <c r="A38" s="83" t="s">
        <v>98</v>
      </c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5"/>
    </row>
    <row r="39" spans="1:1025">
      <c r="A39" s="86" t="s">
        <v>84</v>
      </c>
      <c r="B39" s="69"/>
      <c r="C39" s="70"/>
      <c r="D39" s="71"/>
      <c r="E39" s="70"/>
      <c r="F39" s="70"/>
      <c r="G39" s="70"/>
      <c r="H39" s="71"/>
      <c r="I39" s="71"/>
      <c r="J39" s="72"/>
      <c r="K39" s="70"/>
      <c r="L39" s="70"/>
      <c r="M39" s="70"/>
      <c r="N39" s="73"/>
    </row>
    <row r="40" spans="1:1025">
      <c r="A40" s="74"/>
      <c r="B40" s="75"/>
      <c r="C40" s="76"/>
      <c r="D40" s="77"/>
      <c r="E40" s="76"/>
      <c r="F40" s="76"/>
      <c r="G40" s="76"/>
      <c r="H40" s="77"/>
      <c r="I40" s="77"/>
      <c r="J40" s="78"/>
      <c r="K40" s="76"/>
      <c r="L40" s="76"/>
      <c r="M40" s="76"/>
      <c r="N40" s="79"/>
    </row>
    <row r="50" spans="15:15">
      <c r="O50" s="103" t="s">
        <v>85</v>
      </c>
    </row>
  </sheetData>
  <mergeCells count="22">
    <mergeCell ref="A32:N32"/>
    <mergeCell ref="R1:S1"/>
    <mergeCell ref="A1:N1"/>
    <mergeCell ref="A2:N2"/>
    <mergeCell ref="B5:F5"/>
    <mergeCell ref="A17:N17"/>
    <mergeCell ref="A36:N36"/>
    <mergeCell ref="Q33:T33"/>
    <mergeCell ref="K14:K15"/>
    <mergeCell ref="M14:M15"/>
    <mergeCell ref="N14:N15"/>
    <mergeCell ref="A16:N16"/>
    <mergeCell ref="C14:C15"/>
    <mergeCell ref="D14:D15"/>
    <mergeCell ref="E14:E15"/>
    <mergeCell ref="F14:F15"/>
    <mergeCell ref="G14:G15"/>
    <mergeCell ref="H14:H15"/>
    <mergeCell ref="I14:I15"/>
    <mergeCell ref="A20:N20"/>
    <mergeCell ref="A24:N24"/>
    <mergeCell ref="A28:N28"/>
  </mergeCells>
  <conditionalFormatting sqref="I18:I19 I23 I27 I31 I37">
    <cfRule type="containsText" dxfId="41" priority="66" operator="containsText" text="erro">
      <formula>NOT(ISERROR(SEARCH("erro",I18)))</formula>
    </cfRule>
    <cfRule type="cellIs" dxfId="40" priority="67" operator="equal">
      <formula>"""erro"""</formula>
    </cfRule>
  </conditionalFormatting>
  <conditionalFormatting sqref="N18:N19 N23 N27 N31 N37">
    <cfRule type="cellIs" dxfId="39" priority="65" operator="greaterThan">
      <formula>6</formula>
    </cfRule>
  </conditionalFormatting>
  <conditionalFormatting sqref="N18:N19 N23 N27 N31 N37">
    <cfRule type="cellIs" dxfId="38" priority="64" operator="greaterThan">
      <formula>7</formula>
    </cfRule>
  </conditionalFormatting>
  <conditionalFormatting sqref="I39:I40">
    <cfRule type="containsText" dxfId="37" priority="42" operator="containsText" text="erro">
      <formula>NOT(ISERROR(SEARCH("erro",I39)))</formula>
    </cfRule>
    <cfRule type="cellIs" dxfId="36" priority="43" operator="equal">
      <formula>"""erro"""</formula>
    </cfRule>
  </conditionalFormatting>
  <conditionalFormatting sqref="N39:N40">
    <cfRule type="cellIs" dxfId="35" priority="41" operator="greaterThan">
      <formula>6</formula>
    </cfRule>
  </conditionalFormatting>
  <conditionalFormatting sqref="I21">
    <cfRule type="containsText" dxfId="34" priority="39" operator="containsText" text="erro">
      <formula>NOT(ISERROR(SEARCH("erro",I21)))</formula>
    </cfRule>
    <cfRule type="cellIs" dxfId="33" priority="40" operator="equal">
      <formula>"""erro"""</formula>
    </cfRule>
  </conditionalFormatting>
  <conditionalFormatting sqref="N21">
    <cfRule type="cellIs" dxfId="32" priority="38" operator="greaterThan">
      <formula>6</formula>
    </cfRule>
  </conditionalFormatting>
  <conditionalFormatting sqref="N21">
    <cfRule type="cellIs" dxfId="31" priority="37" operator="greaterThan">
      <formula>7</formula>
    </cfRule>
  </conditionalFormatting>
  <conditionalFormatting sqref="I33 I35">
    <cfRule type="containsText" dxfId="30" priority="23" operator="containsText" text="erro">
      <formula>NOT(ISERROR(SEARCH("erro",I33)))</formula>
    </cfRule>
    <cfRule type="cellIs" dxfId="29" priority="24" operator="equal">
      <formula>"""erro"""</formula>
    </cfRule>
  </conditionalFormatting>
  <conditionalFormatting sqref="N33 N35">
    <cfRule type="cellIs" dxfId="28" priority="22" operator="greaterThan">
      <formula>6</formula>
    </cfRule>
  </conditionalFormatting>
  <conditionalFormatting sqref="N33 N35">
    <cfRule type="cellIs" dxfId="27" priority="21" operator="greaterThan">
      <formula>7</formula>
    </cfRule>
  </conditionalFormatting>
  <conditionalFormatting sqref="I25">
    <cfRule type="containsText" dxfId="26" priority="31" operator="containsText" text="erro">
      <formula>NOT(ISERROR(SEARCH("erro",I25)))</formula>
    </cfRule>
    <cfRule type="cellIs" dxfId="25" priority="32" operator="equal">
      <formula>"""erro"""</formula>
    </cfRule>
  </conditionalFormatting>
  <conditionalFormatting sqref="N25">
    <cfRule type="cellIs" dxfId="24" priority="30" operator="greaterThan">
      <formula>6</formula>
    </cfRule>
  </conditionalFormatting>
  <conditionalFormatting sqref="N25">
    <cfRule type="cellIs" dxfId="23" priority="29" operator="greaterThan">
      <formula>7</formula>
    </cfRule>
  </conditionalFormatting>
  <conditionalFormatting sqref="I29">
    <cfRule type="containsText" dxfId="22" priority="27" operator="containsText" text="erro">
      <formula>NOT(ISERROR(SEARCH("erro",I29)))</formula>
    </cfRule>
    <cfRule type="cellIs" dxfId="21" priority="28" operator="equal">
      <formula>"""erro"""</formula>
    </cfRule>
  </conditionalFormatting>
  <conditionalFormatting sqref="N29">
    <cfRule type="cellIs" dxfId="20" priority="26" operator="greaterThan">
      <formula>6</formula>
    </cfRule>
  </conditionalFormatting>
  <conditionalFormatting sqref="N29">
    <cfRule type="cellIs" dxfId="19" priority="25" operator="greaterThan">
      <formula>7</formula>
    </cfRule>
  </conditionalFormatting>
  <conditionalFormatting sqref="I22">
    <cfRule type="containsText" dxfId="18" priority="19" operator="containsText" text="erro">
      <formula>NOT(ISERROR(SEARCH("erro",I22)))</formula>
    </cfRule>
    <cfRule type="cellIs" dxfId="17" priority="20" operator="equal">
      <formula>"""erro"""</formula>
    </cfRule>
  </conditionalFormatting>
  <conditionalFormatting sqref="N22">
    <cfRule type="cellIs" dxfId="16" priority="18" operator="greaterThan">
      <formula>6</formula>
    </cfRule>
  </conditionalFormatting>
  <conditionalFormatting sqref="N22">
    <cfRule type="cellIs" dxfId="15" priority="17" operator="greaterThan">
      <formula>7</formula>
    </cfRule>
  </conditionalFormatting>
  <conditionalFormatting sqref="N26">
    <cfRule type="cellIs" dxfId="14" priority="14" operator="greaterThan">
      <formula>6</formula>
    </cfRule>
  </conditionalFormatting>
  <conditionalFormatting sqref="N26">
    <cfRule type="cellIs" dxfId="13" priority="13" operator="greaterThan">
      <formula>7</formula>
    </cfRule>
  </conditionalFormatting>
  <conditionalFormatting sqref="I26">
    <cfRule type="containsText" dxfId="12" priority="11" operator="containsText" text="erro">
      <formula>NOT(ISERROR(SEARCH("erro",I26)))</formula>
    </cfRule>
    <cfRule type="cellIs" dxfId="11" priority="12" operator="equal">
      <formula>"""erro"""</formula>
    </cfRule>
  </conditionalFormatting>
  <conditionalFormatting sqref="N30">
    <cfRule type="cellIs" dxfId="10" priority="8" operator="greaterThan">
      <formula>6</formula>
    </cfRule>
  </conditionalFormatting>
  <conditionalFormatting sqref="N30">
    <cfRule type="cellIs" dxfId="9" priority="7" operator="greaterThan">
      <formula>7</formula>
    </cfRule>
  </conditionalFormatting>
  <conditionalFormatting sqref="I30">
    <cfRule type="containsText" dxfId="8" priority="5" operator="containsText" text="erro">
      <formula>NOT(ISERROR(SEARCH("erro",I30)))</formula>
    </cfRule>
    <cfRule type="cellIs" dxfId="7" priority="6" operator="equal">
      <formula>"""erro"""</formula>
    </cfRule>
  </conditionalFormatting>
  <conditionalFormatting sqref="N34">
    <cfRule type="cellIs" dxfId="6" priority="4" operator="greaterThan">
      <formula>6</formula>
    </cfRule>
  </conditionalFormatting>
  <conditionalFormatting sqref="N34">
    <cfRule type="cellIs" dxfId="5" priority="3" operator="greaterThan">
      <formula>7</formula>
    </cfRule>
  </conditionalFormatting>
  <conditionalFormatting sqref="I34">
    <cfRule type="containsText" dxfId="4" priority="1" operator="containsText" text="erro">
      <formula>NOT(ISERROR(SEARCH("erro",I34)))</formula>
    </cfRule>
    <cfRule type="cellIs" dxfId="3" priority="2" operator="equal">
      <formula>"""erro"""</formula>
    </cfRule>
  </conditionalFormatting>
  <hyperlinks>
    <hyperlink ref="O50" r:id="rId1" tooltip="Baixa de ART com Registro de Atestado" display="https://www.creams.org.br/r_arts/baixa-de-art-com-registro-de-atestado/" xr:uid="{EBEA66DF-987C-49C1-8831-3B53DD67071A}"/>
  </hyperlinks>
  <printOptions gridLines="1"/>
  <pageMargins left="0.98425196850393704" right="0.78740157480314965" top="1.7716535433070868" bottom="0.78740157480314965" header="0.51181102362204722" footer="0.51181102362204722"/>
  <pageSetup paperSize="9" scale="95" firstPageNumber="0" orientation="portrait" r:id="rId2"/>
  <headerFooter>
    <oddFooter>&amp;RPágina 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91"/>
  <sheetViews>
    <sheetView workbookViewId="0">
      <selection activeCell="N5" sqref="N5:N46"/>
    </sheetView>
  </sheetViews>
  <sheetFormatPr defaultRowHeight="13.2"/>
  <cols>
    <col min="1" max="1" width="18.44140625" customWidth="1"/>
    <col min="2" max="2" width="11.109375" customWidth="1"/>
    <col min="4" max="4" width="11.44140625" customWidth="1"/>
    <col min="9" max="9" width="9.44140625" customWidth="1"/>
    <col min="12" max="12" width="9.109375" customWidth="1"/>
  </cols>
  <sheetData>
    <row r="1" spans="1:27">
      <c r="A1" s="125" t="s">
        <v>14</v>
      </c>
      <c r="B1" s="112" t="s">
        <v>15</v>
      </c>
      <c r="C1" s="112"/>
      <c r="D1" s="5"/>
      <c r="E1" s="5"/>
    </row>
    <row r="2" spans="1:27" ht="13.8" thickBot="1">
      <c r="A2" s="125"/>
      <c r="B2" s="112"/>
      <c r="C2" s="112"/>
      <c r="D2" s="5"/>
      <c r="E2" s="5"/>
    </row>
    <row r="3" spans="1:27" ht="14.4" thickTop="1">
      <c r="A3" s="10" t="s">
        <v>16</v>
      </c>
      <c r="B3" s="10">
        <v>0.43</v>
      </c>
      <c r="C3" s="11"/>
      <c r="D3" s="5"/>
      <c r="E3" s="5"/>
      <c r="G3" s="126" t="s">
        <v>67</v>
      </c>
      <c r="H3" s="119" t="s">
        <v>60</v>
      </c>
      <c r="I3" s="120"/>
      <c r="J3" s="119" t="s">
        <v>61</v>
      </c>
      <c r="K3" s="120"/>
      <c r="L3" s="119" t="s">
        <v>59</v>
      </c>
      <c r="M3" s="120"/>
      <c r="N3" s="119" t="s">
        <v>62</v>
      </c>
      <c r="O3" s="120"/>
      <c r="P3" s="119" t="s">
        <v>63</v>
      </c>
      <c r="Q3" s="120"/>
      <c r="R3" s="119" t="s">
        <v>64</v>
      </c>
      <c r="S3" s="120"/>
      <c r="T3" s="119" t="s">
        <v>65</v>
      </c>
      <c r="U3" s="120"/>
      <c r="V3" s="119" t="s">
        <v>66</v>
      </c>
      <c r="W3" s="120"/>
      <c r="X3" s="119" t="s">
        <v>77</v>
      </c>
      <c r="Y3" s="120"/>
      <c r="Z3" s="123"/>
      <c r="AA3" s="123"/>
    </row>
    <row r="4" spans="1:27" ht="13.8">
      <c r="A4" s="10" t="s">
        <v>17</v>
      </c>
      <c r="B4" s="10">
        <v>0.55000000000000004</v>
      </c>
      <c r="C4" s="11"/>
      <c r="D4" s="5"/>
      <c r="E4" s="5"/>
      <c r="G4" s="127"/>
      <c r="H4" s="29" t="s">
        <v>41</v>
      </c>
      <c r="I4" s="30" t="s">
        <v>58</v>
      </c>
      <c r="J4" s="29" t="s">
        <v>41</v>
      </c>
      <c r="K4" s="30" t="s">
        <v>58</v>
      </c>
      <c r="L4" s="29" t="s">
        <v>41</v>
      </c>
      <c r="M4" s="30" t="s">
        <v>58</v>
      </c>
      <c r="N4" s="29" t="s">
        <v>41</v>
      </c>
      <c r="O4" s="30" t="s">
        <v>58</v>
      </c>
      <c r="P4" s="29" t="s">
        <v>41</v>
      </c>
      <c r="Q4" s="30" t="s">
        <v>58</v>
      </c>
      <c r="R4" s="29" t="s">
        <v>41</v>
      </c>
      <c r="S4" s="30" t="s">
        <v>58</v>
      </c>
      <c r="T4" s="29" t="s">
        <v>41</v>
      </c>
      <c r="U4" s="30" t="s">
        <v>58</v>
      </c>
      <c r="V4" s="29" t="s">
        <v>41</v>
      </c>
      <c r="W4" s="30" t="s">
        <v>58</v>
      </c>
      <c r="X4" s="29" t="s">
        <v>41</v>
      </c>
      <c r="Y4" s="30" t="s">
        <v>58</v>
      </c>
      <c r="Z4" s="28"/>
      <c r="AA4" s="28"/>
    </row>
    <row r="5" spans="1:27" ht="13.8">
      <c r="A5" s="10" t="s">
        <v>18</v>
      </c>
      <c r="B5" s="10">
        <v>0.76</v>
      </c>
      <c r="C5" s="11"/>
      <c r="D5" s="5"/>
      <c r="E5" s="5"/>
      <c r="G5" s="32">
        <f>'CIRC 01.'!A17</f>
        <v>0</v>
      </c>
      <c r="H5" s="31">
        <f>IF('CIRC 01.'!H17=95,'CIRC 01.'!B17*1000,0)</f>
        <v>0</v>
      </c>
      <c r="I5" s="121" t="e">
        <f>SUM(H5:H47)</f>
        <v>#REF!</v>
      </c>
      <c r="J5" s="31">
        <f>IF('CIRC 01.'!H17=70,'CIRC 01.'!B17*1000,0)</f>
        <v>0</v>
      </c>
      <c r="K5" s="121" t="e">
        <f>SUM(J5:J47)</f>
        <v>#REF!</v>
      </c>
      <c r="L5" s="31">
        <f>IF('CIRC 01.'!H17=50,'CIRC 01.'!B17*1000,0)</f>
        <v>0</v>
      </c>
      <c r="M5" s="121" t="e">
        <f>SUM(L5:L47)</f>
        <v>#REF!</v>
      </c>
      <c r="N5" s="31">
        <f>IF('CIRC 01.'!H17=35,'CIRC 01.'!B17*1000,0)</f>
        <v>0</v>
      </c>
      <c r="O5" s="121" t="e">
        <f>SUM(N5:N47)</f>
        <v>#REF!</v>
      </c>
      <c r="P5" s="31">
        <f>IF('CIRC 01.'!H17=25,'CIRC 01.'!B17*1000,0)</f>
        <v>0</v>
      </c>
      <c r="Q5" s="121" t="e">
        <f>SUM(P5:P47)</f>
        <v>#REF!</v>
      </c>
      <c r="R5" s="31">
        <f>IF('CIRC 01.'!H17=16,'CIRC 01.'!B17*1000,0)</f>
        <v>0</v>
      </c>
      <c r="S5" s="121" t="e">
        <f>SUM(R5:R47)</f>
        <v>#REF!</v>
      </c>
      <c r="T5" s="31">
        <f>IF('CIRC 01.'!H17=10,'CIRC 01.'!B17*1000,0)</f>
        <v>0</v>
      </c>
      <c r="U5" s="121" t="e">
        <f>SUM(T5:T47)</f>
        <v>#REF!</v>
      </c>
      <c r="V5" s="31">
        <f>IF('CIRC 01.'!H17=6,'CIRC 01.'!B17*1000,0)</f>
        <v>0</v>
      </c>
      <c r="W5" s="121" t="e">
        <f>SUM(V5:V47)</f>
        <v>#REF!</v>
      </c>
      <c r="X5" s="31">
        <f>IF('CIRC 01.'!H17=4,'CIRC 01.'!B17*1000,0)</f>
        <v>0</v>
      </c>
      <c r="Y5" s="121" t="e">
        <f>SUM(X5:X47)</f>
        <v>#REF!</v>
      </c>
      <c r="Z5" s="14"/>
      <c r="AA5" s="124"/>
    </row>
    <row r="6" spans="1:27" ht="13.8">
      <c r="A6" s="10" t="s">
        <v>19</v>
      </c>
      <c r="B6" s="10">
        <v>0.98</v>
      </c>
      <c r="C6" s="5"/>
      <c r="D6" s="5"/>
      <c r="E6" s="5"/>
      <c r="G6" s="32" t="str">
        <f>'CIRC 01.'!A18</f>
        <v>MED - QDL</v>
      </c>
      <c r="H6" s="31">
        <f>IF('CIRC 01.'!H18=95,'CIRC 01.'!B18*1000,0)</f>
        <v>0</v>
      </c>
      <c r="I6" s="121"/>
      <c r="J6" s="31">
        <f>IF('CIRC 01.'!H18=70,'CIRC 01.'!B18*1000,0)</f>
        <v>0</v>
      </c>
      <c r="K6" s="121"/>
      <c r="L6" s="31">
        <f>IF('CIRC 01.'!H18=50,'CIRC 01.'!B18*1000,0)</f>
        <v>0</v>
      </c>
      <c r="M6" s="121"/>
      <c r="N6" s="31">
        <f>IF('CIRC 01.'!H18=35,'CIRC 01.'!B18*1000,0)</f>
        <v>1.3</v>
      </c>
      <c r="O6" s="121"/>
      <c r="P6" s="31">
        <f>IF('CIRC 01.'!H18=25,'CIRC 01.'!B18*1000,0)</f>
        <v>0</v>
      </c>
      <c r="Q6" s="121"/>
      <c r="R6" s="31">
        <f>IF('CIRC 01.'!H18=16,'CIRC 01.'!B18*1000,0)</f>
        <v>0</v>
      </c>
      <c r="S6" s="121"/>
      <c r="T6" s="31">
        <f>IF('CIRC 01.'!H18=10,'CIRC 01.'!B18*1000,0)</f>
        <v>0</v>
      </c>
      <c r="U6" s="121"/>
      <c r="V6" s="31">
        <f>IF('CIRC 01.'!H18=6,'CIRC 01.'!B18*1000,0)</f>
        <v>0</v>
      </c>
      <c r="W6" s="121"/>
      <c r="X6" s="31">
        <f>IF('CIRC 01.'!H18=4,'CIRC 01.'!B18*1000,0)</f>
        <v>0</v>
      </c>
      <c r="Y6" s="121"/>
      <c r="Z6" s="14"/>
      <c r="AA6" s="124"/>
    </row>
    <row r="7" spans="1:27" ht="13.8">
      <c r="A7" s="8" t="s">
        <v>20</v>
      </c>
      <c r="B7" s="9">
        <v>1.33</v>
      </c>
      <c r="C7" s="5"/>
      <c r="D7" s="5"/>
      <c r="E7" s="5"/>
      <c r="G7" s="32" t="str">
        <f>'CIRC 01.'!A20</f>
        <v xml:space="preserve">CIRCUITO DA TORRE 01 COM 10 REFLETORES LED DE 600W </v>
      </c>
      <c r="H7" s="31">
        <f>IF('CIRC 01.'!H20=95,'CIRC 01.'!B20*1000,0)</f>
        <v>0</v>
      </c>
      <c r="I7" s="121"/>
      <c r="J7" s="31">
        <f>IF('CIRC 01.'!H20=70,'CIRC 01.'!B20*1000,0)</f>
        <v>0</v>
      </c>
      <c r="K7" s="121"/>
      <c r="L7" s="31">
        <f>IF('CIRC 01.'!H20=50,'CIRC 01.'!B20*1000,0)</f>
        <v>0</v>
      </c>
      <c r="M7" s="121"/>
      <c r="N7" s="31">
        <f>IF('CIRC 01.'!H20=35,'CIRC 01.'!B20*1000,0)</f>
        <v>0</v>
      </c>
      <c r="O7" s="121"/>
      <c r="P7" s="31">
        <f>IF('CIRC 01.'!H20=25,'CIRC 01.'!B20*1000,0)</f>
        <v>0</v>
      </c>
      <c r="Q7" s="121"/>
      <c r="R7" s="31">
        <f>IF('CIRC 01.'!H20=16,'CIRC 01.'!B20*1000,0)</f>
        <v>0</v>
      </c>
      <c r="S7" s="121"/>
      <c r="T7" s="31">
        <f>IF('CIRC 01.'!H20=10,'CIRC 01.'!B20*1000,0)</f>
        <v>0</v>
      </c>
      <c r="U7" s="121"/>
      <c r="V7" s="31">
        <f>IF('CIRC 01.'!H20=6,'CIRC 01.'!B20*1000,0)</f>
        <v>0</v>
      </c>
      <c r="W7" s="121"/>
      <c r="X7" s="31">
        <f>IF('CIRC 01.'!H20=4,'CIRC 01.'!B20*1000,0)</f>
        <v>0</v>
      </c>
      <c r="Y7" s="121"/>
      <c r="Z7" s="14"/>
      <c r="AA7" s="124"/>
    </row>
    <row r="8" spans="1:27" ht="13.8">
      <c r="A8" s="8" t="s">
        <v>21</v>
      </c>
      <c r="B8" s="7">
        <v>2.0299999999999998</v>
      </c>
      <c r="C8" s="5"/>
      <c r="D8" s="5"/>
      <c r="E8" s="35" t="e">
        <f>B18*1.05</f>
        <v>#REF!</v>
      </c>
      <c r="G8" s="32" t="str">
        <f>'CIRC 01.'!A21</f>
        <v>QDL - T1</v>
      </c>
      <c r="H8" s="31">
        <f>IF('CIRC 01.'!H21=95,'CIRC 01.'!B21*1000,0)</f>
        <v>0</v>
      </c>
      <c r="I8" s="121"/>
      <c r="J8" s="31">
        <f>IF('CIRC 01.'!H21=70,'CIRC 01.'!B21*1000,0)</f>
        <v>0</v>
      </c>
      <c r="K8" s="121"/>
      <c r="L8" s="31">
        <f>IF('CIRC 01.'!H21=50,'CIRC 01.'!B21*1000,0)</f>
        <v>0</v>
      </c>
      <c r="M8" s="121"/>
      <c r="N8" s="31">
        <f>IF('CIRC 01.'!H21=35,'CIRC 01.'!B21*1000,0)</f>
        <v>0</v>
      </c>
      <c r="O8" s="121"/>
      <c r="P8" s="31">
        <f>IF('CIRC 01.'!H21=25,'CIRC 01.'!B21*1000,0)</f>
        <v>0</v>
      </c>
      <c r="Q8" s="121"/>
      <c r="R8" s="31">
        <f>IF('CIRC 01.'!H21=16,'CIRC 01.'!B21*1000,0)</f>
        <v>0</v>
      </c>
      <c r="S8" s="121"/>
      <c r="T8" s="31">
        <f>IF('CIRC 01.'!H21=10,'CIRC 01.'!B21*1000,0)</f>
        <v>15</v>
      </c>
      <c r="U8" s="121"/>
      <c r="V8" s="31">
        <f>IF('CIRC 01.'!H21=6,'CIRC 01.'!B21*1000,0)</f>
        <v>0</v>
      </c>
      <c r="W8" s="121"/>
      <c r="X8" s="31">
        <f>IF('CIRC 01.'!H21=4,'CIRC 01.'!B21*1000,0)</f>
        <v>0</v>
      </c>
      <c r="Y8" s="121"/>
      <c r="Z8" s="14"/>
      <c r="AA8" s="124"/>
    </row>
    <row r="9" spans="1:27" ht="13.8">
      <c r="A9" s="8" t="s">
        <v>22</v>
      </c>
      <c r="B9" s="7">
        <v>3.17</v>
      </c>
      <c r="C9" s="5"/>
      <c r="D9" s="5"/>
      <c r="E9" s="5"/>
      <c r="G9" s="32">
        <f>'CIRC 01.'!A23</f>
        <v>0</v>
      </c>
      <c r="H9" s="31">
        <f>IF('CIRC 01.'!H23=95,'CIRC 01.'!B23*1000,0)</f>
        <v>0</v>
      </c>
      <c r="I9" s="121"/>
      <c r="J9" s="31">
        <f>IF('CIRC 01.'!H23=70,'CIRC 01.'!B23*1000,0)</f>
        <v>0</v>
      </c>
      <c r="K9" s="121"/>
      <c r="L9" s="31">
        <f>IF('CIRC 01.'!H23=50,'CIRC 01.'!B23*1000,0)</f>
        <v>0</v>
      </c>
      <c r="M9" s="121"/>
      <c r="N9" s="31">
        <f>IF('CIRC 01.'!H23=35,'CIRC 01.'!B23*1000,0)</f>
        <v>0</v>
      </c>
      <c r="O9" s="121"/>
      <c r="P9" s="31">
        <f>IF('CIRC 01.'!H23=25,'CIRC 01.'!B23*1000,0)</f>
        <v>0</v>
      </c>
      <c r="Q9" s="121"/>
      <c r="R9" s="31">
        <f>IF('CIRC 01.'!H23=16,'CIRC 01.'!B23*1000,0)</f>
        <v>0</v>
      </c>
      <c r="S9" s="121"/>
      <c r="T9" s="31">
        <f>IF('CIRC 01.'!H23=10,'CIRC 01.'!B23*1000,0)</f>
        <v>0</v>
      </c>
      <c r="U9" s="121"/>
      <c r="V9" s="31">
        <f>IF('CIRC 01.'!H23=6,'CIRC 01.'!B23*1000,0)</f>
        <v>0</v>
      </c>
      <c r="W9" s="121"/>
      <c r="X9" s="31">
        <f>IF('CIRC 01.'!H23=4,'CIRC 01.'!B23*1000,0)</f>
        <v>0</v>
      </c>
      <c r="Y9" s="121"/>
      <c r="Z9" s="14"/>
      <c r="AA9" s="124"/>
    </row>
    <row r="10" spans="1:27" ht="13.8">
      <c r="A10" s="8" t="s">
        <v>23</v>
      </c>
      <c r="B10" s="7">
        <v>5.25</v>
      </c>
      <c r="C10" s="5"/>
      <c r="D10" s="5"/>
      <c r="E10" s="5"/>
      <c r="G10" s="32" t="str">
        <f>'CIRC 01.'!A24</f>
        <v xml:space="preserve">CIRCUITO DA TORRE 02 COM 10 REFLETORES LED DE 600W </v>
      </c>
      <c r="H10" s="31">
        <f>IF('CIRC 01.'!H24=95,'CIRC 01.'!B24*1000,0)</f>
        <v>0</v>
      </c>
      <c r="I10" s="121"/>
      <c r="J10" s="31">
        <f>IF('CIRC 01.'!H24=70,'CIRC 01.'!B24*1000,0)</f>
        <v>0</v>
      </c>
      <c r="K10" s="121"/>
      <c r="L10" s="31">
        <f>IF('CIRC 01.'!H24=50,'CIRC 01.'!B24*1000,0)</f>
        <v>0</v>
      </c>
      <c r="M10" s="121"/>
      <c r="N10" s="31">
        <f>IF('CIRC 01.'!H24=35,'CIRC 01.'!B24*1000,0)</f>
        <v>0</v>
      </c>
      <c r="O10" s="121"/>
      <c r="P10" s="31">
        <f>IF('CIRC 01.'!H24=25,'CIRC 01.'!B24*1000,0)</f>
        <v>0</v>
      </c>
      <c r="Q10" s="121"/>
      <c r="R10" s="31">
        <f>IF('CIRC 01.'!H24=16,'CIRC 01.'!B24*1000,0)</f>
        <v>0</v>
      </c>
      <c r="S10" s="121"/>
      <c r="T10" s="31">
        <f>IF('CIRC 01.'!H24=10,'CIRC 01.'!B24*1000,0)</f>
        <v>0</v>
      </c>
      <c r="U10" s="121"/>
      <c r="V10" s="31">
        <f>IF('CIRC 01.'!H24=6,'CIRC 01.'!B24*1000,0)</f>
        <v>0</v>
      </c>
      <c r="W10" s="121"/>
      <c r="X10" s="31">
        <f>IF('CIRC 01.'!H24=4,'CIRC 01.'!B24*1000,0)</f>
        <v>0</v>
      </c>
      <c r="Y10" s="121"/>
      <c r="Z10" s="14"/>
      <c r="AA10" s="124"/>
    </row>
    <row r="11" spans="1:27" ht="13.8">
      <c r="A11" s="10" t="s">
        <v>24</v>
      </c>
      <c r="B11" s="10">
        <v>7.79</v>
      </c>
      <c r="C11" s="5"/>
      <c r="D11" s="5"/>
      <c r="E11" s="5"/>
      <c r="G11" s="32" t="str">
        <f>'CIRC 01.'!A25</f>
        <v>QDL - T2</v>
      </c>
      <c r="H11" s="31">
        <f>IF('CIRC 01.'!H25=95,'CIRC 01.'!B25*1000,0)</f>
        <v>0</v>
      </c>
      <c r="I11" s="121"/>
      <c r="J11" s="31">
        <f>IF('CIRC 01.'!H25=70,'CIRC 01.'!B25*1000,0)</f>
        <v>0</v>
      </c>
      <c r="K11" s="121"/>
      <c r="L11" s="31">
        <f>IF('CIRC 01.'!H25=50,'CIRC 01.'!B25*1000,0)</f>
        <v>0</v>
      </c>
      <c r="M11" s="121"/>
      <c r="N11" s="31">
        <f>IF('CIRC 01.'!H25=35,'CIRC 01.'!B25*1000,0)</f>
        <v>0</v>
      </c>
      <c r="O11" s="121"/>
      <c r="P11" s="31">
        <f>IF('CIRC 01.'!H25=25,'CIRC 01.'!B25*1000,0)</f>
        <v>0</v>
      </c>
      <c r="Q11" s="121"/>
      <c r="R11" s="31">
        <f>IF('CIRC 01.'!H25=16,'CIRC 01.'!B25*1000,0)</f>
        <v>0</v>
      </c>
      <c r="S11" s="121"/>
      <c r="T11" s="31">
        <f>IF('CIRC 01.'!H25=10,'CIRC 01.'!B25*1000,0)</f>
        <v>65</v>
      </c>
      <c r="U11" s="121"/>
      <c r="V11" s="31">
        <f>IF('CIRC 01.'!H25=6,'CIRC 01.'!B25*1000,0)</f>
        <v>0</v>
      </c>
      <c r="W11" s="121"/>
      <c r="X11" s="31">
        <f>IF('CIRC 01.'!H25=4,'CIRC 01.'!B25*1000,0)</f>
        <v>0</v>
      </c>
      <c r="Y11" s="121"/>
      <c r="Z11" s="14"/>
      <c r="AA11" s="124"/>
    </row>
    <row r="12" spans="1:27" ht="13.8">
      <c r="A12" s="10" t="s">
        <v>25</v>
      </c>
      <c r="B12" s="24">
        <v>12.4</v>
      </c>
      <c r="C12" s="5"/>
      <c r="D12" s="5"/>
      <c r="E12" s="5"/>
      <c r="G12" s="32">
        <f>'CIRC 01.'!A27</f>
        <v>0</v>
      </c>
      <c r="H12" s="31">
        <f>IF('CIRC 01.'!H27=95,'CIRC 01.'!B27*1000,0)</f>
        <v>0</v>
      </c>
      <c r="I12" s="121"/>
      <c r="J12" s="31">
        <f>IF('CIRC 01.'!H27=70,'CIRC 01.'!B27*1000,0)</f>
        <v>0</v>
      </c>
      <c r="K12" s="121"/>
      <c r="L12" s="31">
        <f>IF('CIRC 01.'!H27=50,'CIRC 01.'!B27*1000,0)</f>
        <v>0</v>
      </c>
      <c r="M12" s="121"/>
      <c r="N12" s="31">
        <f>IF('CIRC 01.'!H27=35,'CIRC 01.'!B27*1000,0)</f>
        <v>0</v>
      </c>
      <c r="O12" s="121"/>
      <c r="P12" s="31">
        <f>IF('CIRC 01.'!H27=25,'CIRC 01.'!B27*1000,0)</f>
        <v>0</v>
      </c>
      <c r="Q12" s="121"/>
      <c r="R12" s="31">
        <f>IF('CIRC 01.'!H27=16,'CIRC 01.'!B27*1000,0)</f>
        <v>0</v>
      </c>
      <c r="S12" s="121"/>
      <c r="T12" s="31">
        <f>IF('CIRC 01.'!H27=10,'CIRC 01.'!B27*1000,0)</f>
        <v>0</v>
      </c>
      <c r="U12" s="121"/>
      <c r="V12" s="31">
        <f>IF('CIRC 01.'!H27=6,'CIRC 01.'!B27*1000,0)</f>
        <v>0</v>
      </c>
      <c r="W12" s="121"/>
      <c r="X12" s="31">
        <f>IF('CIRC 01.'!H27=4,'CIRC 01.'!B27*1000,0)</f>
        <v>0</v>
      </c>
      <c r="Y12" s="121"/>
      <c r="Z12" s="14"/>
      <c r="AA12" s="124"/>
    </row>
    <row r="13" spans="1:27">
      <c r="A13" s="5"/>
      <c r="B13" s="5"/>
      <c r="C13" s="5"/>
      <c r="D13" s="5"/>
      <c r="E13" s="5"/>
      <c r="G13" s="32" t="str">
        <f>'CIRC 01.'!A28</f>
        <v xml:space="preserve">CIRCUITO DA TORRE 03 COM 10 REFLETORES LED DE 600W </v>
      </c>
      <c r="H13" s="31">
        <f>IF('CIRC 01.'!H28=95,'CIRC 01.'!B28*1000,0)</f>
        <v>0</v>
      </c>
      <c r="I13" s="121"/>
      <c r="J13" s="31">
        <f>IF('CIRC 01.'!H28=70,'CIRC 01.'!B28*1000,0)</f>
        <v>0</v>
      </c>
      <c r="K13" s="121"/>
      <c r="L13" s="31">
        <f>IF('CIRC 01.'!H28=50,'CIRC 01.'!B28*1000,0)</f>
        <v>0</v>
      </c>
      <c r="M13" s="121"/>
      <c r="N13" s="31">
        <f>IF('CIRC 01.'!H28=35,'CIRC 01.'!B28*1000,0)</f>
        <v>0</v>
      </c>
      <c r="O13" s="121"/>
      <c r="P13" s="31">
        <f>IF('CIRC 01.'!H28=25,'CIRC 01.'!B28*1000,0)</f>
        <v>0</v>
      </c>
      <c r="Q13" s="121"/>
      <c r="R13" s="31">
        <f>IF('CIRC 01.'!H28=16,'CIRC 01.'!B28*1000,0)</f>
        <v>0</v>
      </c>
      <c r="S13" s="121"/>
      <c r="T13" s="31">
        <f>IF('CIRC 01.'!H28=10,'CIRC 01.'!B28*1000,0)</f>
        <v>0</v>
      </c>
      <c r="U13" s="121"/>
      <c r="V13" s="31">
        <f>IF('CIRC 01.'!H28=6,'CIRC 01.'!B28*1000,0)</f>
        <v>0</v>
      </c>
      <c r="W13" s="121"/>
      <c r="X13" s="31">
        <f>IF('CIRC 01.'!H28=4,'CIRC 01.'!B28*1000,0)</f>
        <v>0</v>
      </c>
      <c r="Y13" s="121"/>
      <c r="Z13" s="14"/>
      <c r="AA13" s="124"/>
    </row>
    <row r="14" spans="1:27">
      <c r="A14" s="19" t="s">
        <v>14</v>
      </c>
      <c r="B14" s="20" t="s">
        <v>26</v>
      </c>
      <c r="C14" s="20" t="s">
        <v>27</v>
      </c>
      <c r="D14" s="20" t="s">
        <v>28</v>
      </c>
      <c r="E14" s="25"/>
      <c r="G14" s="32" t="str">
        <f>'CIRC 01.'!A29</f>
        <v>QDL - T3</v>
      </c>
      <c r="H14" s="31">
        <f>IF('CIRC 01.'!H29=95,'CIRC 01.'!B29*1000,0)</f>
        <v>0</v>
      </c>
      <c r="I14" s="121"/>
      <c r="J14" s="31">
        <f>IF('CIRC 01.'!H29=70,'CIRC 01.'!B29*1000,0)</f>
        <v>0</v>
      </c>
      <c r="K14" s="121"/>
      <c r="L14" s="31">
        <f>IF('CIRC 01.'!H29=50,'CIRC 01.'!B29*1000,0)</f>
        <v>0</v>
      </c>
      <c r="M14" s="121"/>
      <c r="N14" s="31">
        <f>IF('CIRC 01.'!H29=35,'CIRC 01.'!B29*1000,0)</f>
        <v>0</v>
      </c>
      <c r="O14" s="121"/>
      <c r="P14" s="31">
        <f>IF('CIRC 01.'!H29=25,'CIRC 01.'!B29*1000,0)</f>
        <v>0</v>
      </c>
      <c r="Q14" s="121"/>
      <c r="R14" s="31">
        <f>IF('CIRC 01.'!H29=16,'CIRC 01.'!B29*1000,0)</f>
        <v>0</v>
      </c>
      <c r="S14" s="121"/>
      <c r="T14" s="31">
        <f>IF('CIRC 01.'!H29=10,'CIRC 01.'!B29*1000,0)</f>
        <v>137</v>
      </c>
      <c r="U14" s="121"/>
      <c r="V14" s="31">
        <f>IF('CIRC 01.'!H29=6,'CIRC 01.'!B29*1000,0)</f>
        <v>0</v>
      </c>
      <c r="W14" s="121"/>
      <c r="X14" s="31">
        <f>IF('CIRC 01.'!H29=4,'CIRC 01.'!B29*1000,0)</f>
        <v>0</v>
      </c>
      <c r="Y14" s="121"/>
      <c r="Z14" s="14"/>
      <c r="AA14" s="124"/>
    </row>
    <row r="15" spans="1:27">
      <c r="A15" s="12" t="s">
        <v>29</v>
      </c>
      <c r="B15" s="14" t="e">
        <f>I5*1.05</f>
        <v>#REF!</v>
      </c>
      <c r="C15" s="23" t="e">
        <f>B15*2</f>
        <v>#REF!</v>
      </c>
      <c r="D15" s="23" t="e">
        <f>B15*3</f>
        <v>#REF!</v>
      </c>
      <c r="E15" s="102" t="e">
        <f>SUM(B21:B23)</f>
        <v>#REF!</v>
      </c>
      <c r="G15" s="32">
        <f>'CIRC 01.'!A31</f>
        <v>0</v>
      </c>
      <c r="H15" s="31">
        <f>IF('CIRC 01.'!H31=95,'CIRC 01.'!B31*1000,0)</f>
        <v>0</v>
      </c>
      <c r="I15" s="121"/>
      <c r="J15" s="31">
        <f>IF('CIRC 01.'!H31=70,'CIRC 01.'!B31*1000,0)</f>
        <v>0</v>
      </c>
      <c r="K15" s="121"/>
      <c r="L15" s="31">
        <f>IF('CIRC 01.'!H31=50,'CIRC 01.'!B31*1000,0)</f>
        <v>0</v>
      </c>
      <c r="M15" s="121"/>
      <c r="N15" s="31">
        <f>IF('CIRC 01.'!H31=35,'CIRC 01.'!B31*1000,0)</f>
        <v>0</v>
      </c>
      <c r="O15" s="121"/>
      <c r="P15" s="31">
        <f>IF('CIRC 01.'!H31=25,'CIRC 01.'!B31*1000,0)</f>
        <v>0</v>
      </c>
      <c r="Q15" s="121"/>
      <c r="R15" s="31">
        <f>IF('CIRC 01.'!H31=16,'CIRC 01.'!B31*1000,0)</f>
        <v>0</v>
      </c>
      <c r="S15" s="121"/>
      <c r="T15" s="31">
        <f>IF('CIRC 01.'!H31=10,'CIRC 01.'!B31*1000,0)</f>
        <v>0</v>
      </c>
      <c r="U15" s="121"/>
      <c r="V15" s="31">
        <f>IF('CIRC 01.'!H31=6,'CIRC 01.'!B31*1000,0)</f>
        <v>0</v>
      </c>
      <c r="W15" s="121"/>
      <c r="X15" s="31">
        <f>IF('CIRC 01.'!H31=4,'CIRC 01.'!B31*1000,0)</f>
        <v>0</v>
      </c>
      <c r="Y15" s="121"/>
      <c r="Z15" s="14"/>
      <c r="AA15" s="124"/>
    </row>
    <row r="16" spans="1:27">
      <c r="A16" s="12" t="s">
        <v>30</v>
      </c>
      <c r="B16" s="14" t="e">
        <f>K5*1.05</f>
        <v>#REF!</v>
      </c>
      <c r="C16" s="23" t="e">
        <f t="shared" ref="C16:C21" si="0">B16*2</f>
        <v>#REF!</v>
      </c>
      <c r="D16" s="23" t="e">
        <f t="shared" ref="D16:D22" si="1">B16*3</f>
        <v>#REF!</v>
      </c>
      <c r="E16" s="25"/>
      <c r="G16" s="32" t="str">
        <f>'CIRC 01.'!A32</f>
        <v xml:space="preserve">CIRCUITO DA TORRE 04 COM 10 REFLETORES LED DE 600W </v>
      </c>
      <c r="H16" s="31">
        <f>IF('CIRC 01.'!H32=95,'CIRC 01.'!B32*1000,0)</f>
        <v>0</v>
      </c>
      <c r="I16" s="121"/>
      <c r="J16" s="31">
        <f>IF('CIRC 01.'!H32=70,'CIRC 01.'!B32*1000,0)</f>
        <v>0</v>
      </c>
      <c r="K16" s="121"/>
      <c r="L16" s="31">
        <f>IF('CIRC 01.'!H32=50,'CIRC 01.'!B32*1000,0)</f>
        <v>0</v>
      </c>
      <c r="M16" s="121"/>
      <c r="N16" s="31">
        <f>IF('CIRC 01.'!H32=35,'CIRC 01.'!B32*1000,0)</f>
        <v>0</v>
      </c>
      <c r="O16" s="121"/>
      <c r="P16" s="31">
        <f>IF('CIRC 01.'!H32=25,'CIRC 01.'!B32*1000,0)</f>
        <v>0</v>
      </c>
      <c r="Q16" s="121"/>
      <c r="R16" s="31">
        <f>IF('CIRC 01.'!H32=16,'CIRC 01.'!B32*1000,0)</f>
        <v>0</v>
      </c>
      <c r="S16" s="121"/>
      <c r="T16" s="31">
        <f>IF('CIRC 01.'!H32=10,'CIRC 01.'!B32*1000,0)</f>
        <v>0</v>
      </c>
      <c r="U16" s="121"/>
      <c r="V16" s="31">
        <f>IF('CIRC 01.'!H32=6,'CIRC 01.'!B32*1000,0)</f>
        <v>0</v>
      </c>
      <c r="W16" s="121"/>
      <c r="X16" s="31">
        <f>IF('CIRC 01.'!H32=4,'CIRC 01.'!B32*1000,0)</f>
        <v>0</v>
      </c>
      <c r="Y16" s="121"/>
      <c r="Z16" s="14"/>
      <c r="AA16" s="124"/>
    </row>
    <row r="17" spans="1:27">
      <c r="A17" s="12" t="s">
        <v>31</v>
      </c>
      <c r="B17" s="14" t="e">
        <f>M5*1.05</f>
        <v>#REF!</v>
      </c>
      <c r="C17" s="23" t="e">
        <f t="shared" si="0"/>
        <v>#REF!</v>
      </c>
      <c r="D17" s="23" t="e">
        <f t="shared" si="1"/>
        <v>#REF!</v>
      </c>
      <c r="E17" s="25"/>
      <c r="G17" s="32" t="str">
        <f>'CIRC 01.'!A33</f>
        <v>QDL - T4</v>
      </c>
      <c r="H17" s="31">
        <f>IF('CIRC 01.'!H33=95,'CIRC 01.'!B33*1000,0)</f>
        <v>0</v>
      </c>
      <c r="I17" s="121"/>
      <c r="J17" s="31">
        <f>IF('CIRC 01.'!H33=70,'CIRC 01.'!B33*1000,0)</f>
        <v>0</v>
      </c>
      <c r="K17" s="121"/>
      <c r="L17" s="31">
        <f>IF('CIRC 01.'!H33=50,'CIRC 01.'!B33*1000,0)</f>
        <v>0</v>
      </c>
      <c r="M17" s="121"/>
      <c r="N17" s="31">
        <f>IF('CIRC 01.'!H33=35,'CIRC 01.'!B33*1000,0)</f>
        <v>0</v>
      </c>
      <c r="O17" s="121"/>
      <c r="P17" s="31">
        <f>IF('CIRC 01.'!H33=25,'CIRC 01.'!B33*1000,0)</f>
        <v>0</v>
      </c>
      <c r="Q17" s="121"/>
      <c r="R17" s="31">
        <f>IF('CIRC 01.'!H33=16,'CIRC 01.'!B33*1000,0)</f>
        <v>185</v>
      </c>
      <c r="S17" s="121"/>
      <c r="T17" s="31">
        <f>IF('CIRC 01.'!H33=10,'CIRC 01.'!B33*1000,0)</f>
        <v>0</v>
      </c>
      <c r="U17" s="121"/>
      <c r="V17" s="31">
        <f>IF('CIRC 01.'!H33=6,'CIRC 01.'!B33*1000,0)</f>
        <v>0</v>
      </c>
      <c r="W17" s="121"/>
      <c r="X17" s="31">
        <f>IF('CIRC 01.'!H33=4,'CIRC 01.'!B33*1000,0)</f>
        <v>0</v>
      </c>
      <c r="Y17" s="121"/>
      <c r="Z17" s="14"/>
      <c r="AA17" s="124"/>
    </row>
    <row r="18" spans="1:27">
      <c r="A18" s="12" t="s">
        <v>32</v>
      </c>
      <c r="B18" s="14" t="e">
        <f>O5*1.05</f>
        <v>#REF!</v>
      </c>
      <c r="C18" s="23" t="e">
        <f t="shared" si="0"/>
        <v>#REF!</v>
      </c>
      <c r="D18" s="23" t="e">
        <f t="shared" si="1"/>
        <v>#REF!</v>
      </c>
      <c r="E18" s="25"/>
      <c r="G18" s="32" t="e">
        <f>'CIRC 01.'!#REF!</f>
        <v>#REF!</v>
      </c>
      <c r="H18" s="31" t="e">
        <f>IF('CIRC 01.'!#REF!=95,'CIRC 01.'!#REF!*1000,0)</f>
        <v>#REF!</v>
      </c>
      <c r="I18" s="121"/>
      <c r="J18" s="31" t="e">
        <f>IF('CIRC 01.'!#REF!=70,'CIRC 01.'!#REF!*1000,0)</f>
        <v>#REF!</v>
      </c>
      <c r="K18" s="121"/>
      <c r="L18" s="31" t="e">
        <f>IF('CIRC 01.'!#REF!=50,'CIRC 01.'!#REF!*1000,0)</f>
        <v>#REF!</v>
      </c>
      <c r="M18" s="121"/>
      <c r="N18" s="31" t="e">
        <f>IF('CIRC 01.'!#REF!=35,'CIRC 01.'!#REF!*1000,0)</f>
        <v>#REF!</v>
      </c>
      <c r="O18" s="121"/>
      <c r="P18" s="31" t="e">
        <f>IF('CIRC 01.'!#REF!=25,'CIRC 01.'!#REF!*1000,0)</f>
        <v>#REF!</v>
      </c>
      <c r="Q18" s="121"/>
      <c r="R18" s="31" t="e">
        <f>IF('CIRC 01.'!#REF!=16,'CIRC 01.'!#REF!*1000,0)</f>
        <v>#REF!</v>
      </c>
      <c r="S18" s="121"/>
      <c r="T18" s="31" t="e">
        <f>IF('CIRC 01.'!#REF!=10,'CIRC 01.'!#REF!*1000,0)</f>
        <v>#REF!</v>
      </c>
      <c r="U18" s="121"/>
      <c r="V18" s="31" t="e">
        <f>IF('CIRC 01.'!#REF!=6,'CIRC 01.'!#REF!*1000,0)</f>
        <v>#REF!</v>
      </c>
      <c r="W18" s="121"/>
      <c r="X18" s="31" t="e">
        <f>IF('CIRC 01.'!#REF!=4,'CIRC 01.'!#REF!*1000,0)</f>
        <v>#REF!</v>
      </c>
      <c r="Y18" s="121"/>
      <c r="Z18" s="14"/>
      <c r="AA18" s="124"/>
    </row>
    <row r="19" spans="1:27">
      <c r="A19" s="12" t="s">
        <v>33</v>
      </c>
      <c r="B19" s="14" t="e">
        <f>Q5*1.05</f>
        <v>#REF!</v>
      </c>
      <c r="C19" s="23" t="e">
        <f t="shared" si="0"/>
        <v>#REF!</v>
      </c>
      <c r="D19" s="26" t="e">
        <f t="shared" si="1"/>
        <v>#REF!</v>
      </c>
      <c r="E19" s="25"/>
      <c r="G19" s="32" t="e">
        <f>'CIRC 01.'!#REF!</f>
        <v>#REF!</v>
      </c>
      <c r="H19" s="31" t="e">
        <f>IF('CIRC 01.'!#REF!=95,'CIRC 01.'!#REF!*1000,0)</f>
        <v>#REF!</v>
      </c>
      <c r="I19" s="121"/>
      <c r="J19" s="31" t="e">
        <f>IF('CIRC 01.'!#REF!=70,'CIRC 01.'!#REF!*1000,0)</f>
        <v>#REF!</v>
      </c>
      <c r="K19" s="121"/>
      <c r="L19" s="31" t="e">
        <f>IF('CIRC 01.'!#REF!=50,'CIRC 01.'!#REF!*1000,0)</f>
        <v>#REF!</v>
      </c>
      <c r="M19" s="121"/>
      <c r="N19" s="31" t="e">
        <f>IF('CIRC 01.'!#REF!=35,'CIRC 01.'!#REF!*1000,0)</f>
        <v>#REF!</v>
      </c>
      <c r="O19" s="121"/>
      <c r="P19" s="31" t="e">
        <f>IF('CIRC 01.'!#REF!=25,'CIRC 01.'!#REF!*1000,0)</f>
        <v>#REF!</v>
      </c>
      <c r="Q19" s="121"/>
      <c r="R19" s="31" t="e">
        <f>IF('CIRC 01.'!#REF!=16,'CIRC 01.'!#REF!*1000,0)</f>
        <v>#REF!</v>
      </c>
      <c r="S19" s="121"/>
      <c r="T19" s="31" t="e">
        <f>IF('CIRC 01.'!#REF!=10,'CIRC 01.'!#REF!*1000,0)</f>
        <v>#REF!</v>
      </c>
      <c r="U19" s="121"/>
      <c r="V19" s="31" t="e">
        <f>IF('CIRC 01.'!#REF!=6,'CIRC 01.'!#REF!*1000,0)</f>
        <v>#REF!</v>
      </c>
      <c r="W19" s="121"/>
      <c r="X19" s="31" t="e">
        <f>IF('CIRC 01.'!#REF!=4,'CIRC 01.'!#REF!*1000,0)</f>
        <v>#REF!</v>
      </c>
      <c r="Y19" s="121"/>
      <c r="Z19" s="14"/>
      <c r="AA19" s="124"/>
    </row>
    <row r="20" spans="1:27">
      <c r="A20" s="12" t="s">
        <v>34</v>
      </c>
      <c r="B20" s="14" t="e">
        <f>S5*1.05</f>
        <v>#REF!</v>
      </c>
      <c r="C20" s="23" t="e">
        <f t="shared" si="0"/>
        <v>#REF!</v>
      </c>
      <c r="D20" s="23" t="e">
        <f t="shared" si="1"/>
        <v>#REF!</v>
      </c>
      <c r="E20" s="25"/>
      <c r="G20" s="32" t="e">
        <f>'CIRC 01.'!#REF!</f>
        <v>#REF!</v>
      </c>
      <c r="H20" s="31" t="e">
        <f>IF('CIRC 01.'!#REF!=95,'CIRC 01.'!#REF!*1000,0)</f>
        <v>#REF!</v>
      </c>
      <c r="I20" s="121"/>
      <c r="J20" s="31" t="e">
        <f>IF('CIRC 01.'!#REF!=70,'CIRC 01.'!#REF!*1000,0)</f>
        <v>#REF!</v>
      </c>
      <c r="K20" s="121"/>
      <c r="L20" s="31" t="e">
        <f>IF('CIRC 01.'!#REF!=50,'CIRC 01.'!#REF!*1000,0)</f>
        <v>#REF!</v>
      </c>
      <c r="M20" s="121"/>
      <c r="N20" s="31" t="e">
        <f>IF('CIRC 01.'!#REF!=35,'CIRC 01.'!#REF!*1000,0)</f>
        <v>#REF!</v>
      </c>
      <c r="O20" s="121"/>
      <c r="P20" s="31" t="e">
        <f>IF('CIRC 01.'!#REF!=25,'CIRC 01.'!#REF!*1000,0)</f>
        <v>#REF!</v>
      </c>
      <c r="Q20" s="121"/>
      <c r="R20" s="31" t="e">
        <f>IF('CIRC 01.'!#REF!=16,'CIRC 01.'!#REF!*1000,0)</f>
        <v>#REF!</v>
      </c>
      <c r="S20" s="121"/>
      <c r="T20" s="31" t="e">
        <f>IF('CIRC 01.'!#REF!=10,'CIRC 01.'!#REF!*1000,0)</f>
        <v>#REF!</v>
      </c>
      <c r="U20" s="121"/>
      <c r="V20" s="31" t="e">
        <f>IF('CIRC 01.'!#REF!=6,'CIRC 01.'!#REF!*1000,0)</f>
        <v>#REF!</v>
      </c>
      <c r="W20" s="121"/>
      <c r="X20" s="31" t="e">
        <f>IF('CIRC 01.'!#REF!=4,'CIRC 01.'!#REF!*1000,0)</f>
        <v>#REF!</v>
      </c>
      <c r="Y20" s="121"/>
      <c r="Z20" s="14"/>
      <c r="AA20" s="124"/>
    </row>
    <row r="21" spans="1:27">
      <c r="A21" s="12" t="s">
        <v>35</v>
      </c>
      <c r="B21" s="14" t="e">
        <f>U5*1.05</f>
        <v>#REF!</v>
      </c>
      <c r="C21" s="23" t="e">
        <f t="shared" si="0"/>
        <v>#REF!</v>
      </c>
      <c r="D21" s="26" t="e">
        <f t="shared" si="1"/>
        <v>#REF!</v>
      </c>
      <c r="E21" s="25" t="e">
        <f>B21*4</f>
        <v>#REF!</v>
      </c>
      <c r="G21" s="32" t="e">
        <f>'CIRC 01.'!#REF!</f>
        <v>#REF!</v>
      </c>
      <c r="H21" s="31" t="e">
        <f>IF('CIRC 01.'!#REF!=95,'CIRC 01.'!#REF!*1000,0)</f>
        <v>#REF!</v>
      </c>
      <c r="I21" s="121"/>
      <c r="J21" s="31" t="e">
        <f>IF('CIRC 01.'!#REF!=70,'CIRC 01.'!#REF!*1000,0)</f>
        <v>#REF!</v>
      </c>
      <c r="K21" s="121"/>
      <c r="L21" s="31" t="e">
        <f>IF('CIRC 01.'!#REF!=50,'CIRC 01.'!#REF!*1000,0)</f>
        <v>#REF!</v>
      </c>
      <c r="M21" s="121"/>
      <c r="N21" s="31" t="e">
        <f>IF('CIRC 01.'!#REF!=35,'CIRC 01.'!#REF!*1000,0)</f>
        <v>#REF!</v>
      </c>
      <c r="O21" s="121"/>
      <c r="P21" s="31" t="e">
        <f>IF('CIRC 01.'!#REF!=25,'CIRC 01.'!#REF!*1000,0)</f>
        <v>#REF!</v>
      </c>
      <c r="Q21" s="121"/>
      <c r="R21" s="31" t="e">
        <f>IF('CIRC 01.'!#REF!=16,'CIRC 01.'!#REF!*1000,0)</f>
        <v>#REF!</v>
      </c>
      <c r="S21" s="121"/>
      <c r="T21" s="31" t="e">
        <f>IF('CIRC 01.'!#REF!=10,'CIRC 01.'!#REF!*1000,0)</f>
        <v>#REF!</v>
      </c>
      <c r="U21" s="121"/>
      <c r="V21" s="31" t="e">
        <f>IF('CIRC 01.'!#REF!=6,'CIRC 01.'!#REF!*1000,0)</f>
        <v>#REF!</v>
      </c>
      <c r="W21" s="121"/>
      <c r="X21" s="31" t="e">
        <f>IF('CIRC 01.'!#REF!=4,'CIRC 01.'!#REF!*1000,0)</f>
        <v>#REF!</v>
      </c>
      <c r="Y21" s="121"/>
      <c r="Z21" s="14"/>
      <c r="AA21" s="124"/>
    </row>
    <row r="22" spans="1:27">
      <c r="A22" s="12" t="s">
        <v>36</v>
      </c>
      <c r="B22" s="14" t="e">
        <f>W5*1.05</f>
        <v>#REF!</v>
      </c>
      <c r="C22" s="23" t="e">
        <f>B22*2</f>
        <v>#REF!</v>
      </c>
      <c r="D22" s="26" t="e">
        <f t="shared" si="1"/>
        <v>#REF!</v>
      </c>
      <c r="E22" s="25" t="e">
        <f>B22*4</f>
        <v>#REF!</v>
      </c>
      <c r="G22" s="32" t="e">
        <f>'CIRC 01.'!#REF!</f>
        <v>#REF!</v>
      </c>
      <c r="H22" s="31" t="e">
        <f>IF('CIRC 01.'!#REF!=95,'CIRC 01.'!#REF!*1000,0)</f>
        <v>#REF!</v>
      </c>
      <c r="I22" s="121"/>
      <c r="J22" s="31" t="e">
        <f>IF('CIRC 01.'!#REF!=70,'CIRC 01.'!#REF!*1000,0)</f>
        <v>#REF!</v>
      </c>
      <c r="K22" s="121"/>
      <c r="L22" s="31" t="e">
        <f>IF('CIRC 01.'!#REF!=50,'CIRC 01.'!#REF!*1000,0)</f>
        <v>#REF!</v>
      </c>
      <c r="M22" s="121"/>
      <c r="N22" s="31" t="e">
        <f>IF('CIRC 01.'!#REF!=35,'CIRC 01.'!#REF!*1000,0)</f>
        <v>#REF!</v>
      </c>
      <c r="O22" s="121"/>
      <c r="P22" s="31" t="e">
        <f>IF('CIRC 01.'!#REF!=25,'CIRC 01.'!#REF!*1000,0)</f>
        <v>#REF!</v>
      </c>
      <c r="Q22" s="121"/>
      <c r="R22" s="31" t="e">
        <f>IF('CIRC 01.'!#REF!=16,'CIRC 01.'!#REF!*1000,0)</f>
        <v>#REF!</v>
      </c>
      <c r="S22" s="121"/>
      <c r="T22" s="31" t="e">
        <f>IF('CIRC 01.'!#REF!=10,'CIRC 01.'!#REF!*1000,0)</f>
        <v>#REF!</v>
      </c>
      <c r="U22" s="121"/>
      <c r="V22" s="31" t="e">
        <f>IF('CIRC 01.'!#REF!=6,'CIRC 01.'!#REF!*1000,0)</f>
        <v>#REF!</v>
      </c>
      <c r="W22" s="121"/>
      <c r="X22" s="31" t="e">
        <f>IF('CIRC 01.'!#REF!=4,'CIRC 01.'!#REF!*1000,0)</f>
        <v>#REF!</v>
      </c>
      <c r="Y22" s="121"/>
      <c r="Z22" s="14"/>
      <c r="AA22" s="124"/>
    </row>
    <row r="23" spans="1:27">
      <c r="A23" s="12" t="s">
        <v>38</v>
      </c>
      <c r="B23" s="14" t="e">
        <f>Y5*1.05</f>
        <v>#REF!</v>
      </c>
      <c r="C23" s="23" t="e">
        <f>B23*2</f>
        <v>#REF!</v>
      </c>
      <c r="D23" s="26" t="e">
        <f>B23*3</f>
        <v>#REF!</v>
      </c>
      <c r="E23" s="25" t="e">
        <f>B23*4</f>
        <v>#REF!</v>
      </c>
      <c r="G23" s="32" t="e">
        <f>'CIRC 01.'!#REF!</f>
        <v>#REF!</v>
      </c>
      <c r="H23" s="31" t="e">
        <f>IF('CIRC 01.'!#REF!=95,'CIRC 01.'!#REF!*1000,0)</f>
        <v>#REF!</v>
      </c>
      <c r="I23" s="121"/>
      <c r="J23" s="31" t="e">
        <f>IF('CIRC 01.'!#REF!=70,'CIRC 01.'!#REF!*1000,0)</f>
        <v>#REF!</v>
      </c>
      <c r="K23" s="121"/>
      <c r="L23" s="31" t="e">
        <f>IF('CIRC 01.'!#REF!=50,'CIRC 01.'!#REF!*1000,0)</f>
        <v>#REF!</v>
      </c>
      <c r="M23" s="121"/>
      <c r="N23" s="31" t="e">
        <f>IF('CIRC 01.'!#REF!=35,'CIRC 01.'!#REF!*1000,0)</f>
        <v>#REF!</v>
      </c>
      <c r="O23" s="121"/>
      <c r="P23" s="31" t="e">
        <f>IF('CIRC 01.'!#REF!=25,'CIRC 01.'!#REF!*1000,0)</f>
        <v>#REF!</v>
      </c>
      <c r="Q23" s="121"/>
      <c r="R23" s="31" t="e">
        <f>IF('CIRC 01.'!#REF!=16,'CIRC 01.'!#REF!*1000,0)</f>
        <v>#REF!</v>
      </c>
      <c r="S23" s="121"/>
      <c r="T23" s="31" t="e">
        <f>IF('CIRC 01.'!#REF!=10,'CIRC 01.'!#REF!*1000,0)</f>
        <v>#REF!</v>
      </c>
      <c r="U23" s="121"/>
      <c r="V23" s="31" t="e">
        <f>IF('CIRC 01.'!#REF!=6,'CIRC 01.'!#REF!*1000,0)</f>
        <v>#REF!</v>
      </c>
      <c r="W23" s="121"/>
      <c r="X23" s="31" t="e">
        <f>IF('CIRC 01.'!#REF!=4,'CIRC 01.'!#REF!*1000,0)</f>
        <v>#REF!</v>
      </c>
      <c r="Y23" s="121"/>
      <c r="Z23" s="14"/>
      <c r="AA23" s="124"/>
    </row>
    <row r="24" spans="1:27">
      <c r="A24" s="107" t="s">
        <v>37</v>
      </c>
      <c r="B24" s="107"/>
      <c r="C24" s="107"/>
      <c r="D24" s="107"/>
      <c r="E24" s="25"/>
      <c r="G24" s="32" t="e">
        <f>'CIRC 01.'!#REF!</f>
        <v>#REF!</v>
      </c>
      <c r="H24" s="31" t="e">
        <f>IF('CIRC 01.'!#REF!=95,'CIRC 01.'!#REF!*1000,0)</f>
        <v>#REF!</v>
      </c>
      <c r="I24" s="121"/>
      <c r="J24" s="31" t="e">
        <f>IF('CIRC 01.'!#REF!=70,'CIRC 01.'!#REF!*1000,0)</f>
        <v>#REF!</v>
      </c>
      <c r="K24" s="121"/>
      <c r="L24" s="31" t="e">
        <f>IF('CIRC 01.'!#REF!=50,'CIRC 01.'!#REF!*1000,0)</f>
        <v>#REF!</v>
      </c>
      <c r="M24" s="121"/>
      <c r="N24" s="31" t="e">
        <f>IF('CIRC 01.'!#REF!=35,'CIRC 01.'!#REF!*1000,0)</f>
        <v>#REF!</v>
      </c>
      <c r="O24" s="121"/>
      <c r="P24" s="31" t="e">
        <f>IF('CIRC 01.'!#REF!=25,'CIRC 01.'!#REF!*1000,0)</f>
        <v>#REF!</v>
      </c>
      <c r="Q24" s="121"/>
      <c r="R24" s="31" t="e">
        <f>IF('CIRC 01.'!#REF!=16,'CIRC 01.'!#REF!*1000,0)</f>
        <v>#REF!</v>
      </c>
      <c r="S24" s="121"/>
      <c r="T24" s="31" t="e">
        <f>IF('CIRC 01.'!#REF!=10,'CIRC 01.'!#REF!*1000,0)</f>
        <v>#REF!</v>
      </c>
      <c r="U24" s="121"/>
      <c r="V24" s="31" t="e">
        <f>IF('CIRC 01.'!#REF!=6,'CIRC 01.'!#REF!*1000,0)</f>
        <v>#REF!</v>
      </c>
      <c r="W24" s="121"/>
      <c r="X24" s="31" t="e">
        <f>IF('CIRC 01.'!#REF!=4,'CIRC 01.'!#REF!*1000,0)</f>
        <v>#REF!</v>
      </c>
      <c r="Y24" s="121"/>
      <c r="Z24" s="14"/>
      <c r="AA24" s="124"/>
    </row>
    <row r="25" spans="1:27">
      <c r="A25" s="12" t="s">
        <v>38</v>
      </c>
      <c r="B25" s="93">
        <f>11*2*9*1.05</f>
        <v>207.9</v>
      </c>
      <c r="C25" s="93"/>
      <c r="D25" s="93"/>
      <c r="E25" s="5"/>
      <c r="G25" s="32" t="e">
        <f>'CIRC 01.'!#REF!</f>
        <v>#REF!</v>
      </c>
      <c r="H25" s="31" t="e">
        <f>IF('CIRC 01.'!#REF!=95,'CIRC 01.'!#REF!*1000,0)</f>
        <v>#REF!</v>
      </c>
      <c r="I25" s="121"/>
      <c r="J25" s="31" t="e">
        <f>IF('CIRC 01.'!#REF!=70,'CIRC 01.'!#REF!*1000,0)</f>
        <v>#REF!</v>
      </c>
      <c r="K25" s="121"/>
      <c r="L25" s="31" t="e">
        <f>IF('CIRC 01.'!#REF!=50,'CIRC 01.'!#REF!*1000,0)</f>
        <v>#REF!</v>
      </c>
      <c r="M25" s="121"/>
      <c r="N25" s="31" t="e">
        <f>IF('CIRC 01.'!#REF!=35,'CIRC 01.'!#REF!*1000,0)</f>
        <v>#REF!</v>
      </c>
      <c r="O25" s="121"/>
      <c r="P25" s="31" t="e">
        <f>IF('CIRC 01.'!#REF!=25,'CIRC 01.'!#REF!*1000,0)</f>
        <v>#REF!</v>
      </c>
      <c r="Q25" s="121"/>
      <c r="R25" s="31" t="e">
        <f>IF('CIRC 01.'!#REF!=16,'CIRC 01.'!#REF!*1000,0)</f>
        <v>#REF!</v>
      </c>
      <c r="S25" s="121"/>
      <c r="T25" s="31" t="e">
        <f>IF('CIRC 01.'!#REF!=10,'CIRC 01.'!#REF!*1000,0)</f>
        <v>#REF!</v>
      </c>
      <c r="U25" s="121"/>
      <c r="V25" s="31" t="e">
        <f>IF('CIRC 01.'!#REF!=6,'CIRC 01.'!#REF!*1000,0)</f>
        <v>#REF!</v>
      </c>
      <c r="W25" s="121"/>
      <c r="X25" s="31" t="e">
        <f>IF('CIRC 01.'!#REF!=4,'CIRC 01.'!#REF!*1000,0)</f>
        <v>#REF!</v>
      </c>
      <c r="Y25" s="121"/>
      <c r="Z25" s="14"/>
      <c r="AA25" s="124"/>
    </row>
    <row r="26" spans="1:27">
      <c r="A26" s="16" t="s">
        <v>39</v>
      </c>
      <c r="B26" s="94">
        <f>11*4*3*1.05</f>
        <v>138.6</v>
      </c>
      <c r="C26" s="94"/>
      <c r="D26" s="94"/>
      <c r="G26" s="32" t="e">
        <f>'CIRC 01.'!#REF!</f>
        <v>#REF!</v>
      </c>
      <c r="H26" s="31" t="e">
        <f>IF('CIRC 01.'!#REF!=95,'CIRC 01.'!#REF!*1000,0)</f>
        <v>#REF!</v>
      </c>
      <c r="I26" s="121"/>
      <c r="J26" s="31" t="e">
        <f>IF('CIRC 01.'!#REF!=70,'CIRC 01.'!#REF!*1000,0)</f>
        <v>#REF!</v>
      </c>
      <c r="K26" s="121"/>
      <c r="L26" s="31" t="e">
        <f>IF('CIRC 01.'!#REF!=50,'CIRC 01.'!#REF!*1000,0)</f>
        <v>#REF!</v>
      </c>
      <c r="M26" s="121"/>
      <c r="N26" s="31" t="e">
        <f>IF('CIRC 01.'!#REF!=35,'CIRC 01.'!#REF!*1000,0)</f>
        <v>#REF!</v>
      </c>
      <c r="O26" s="121"/>
      <c r="P26" s="31" t="e">
        <f>IF('CIRC 01.'!#REF!=25,'CIRC 01.'!#REF!*1000,0)</f>
        <v>#REF!</v>
      </c>
      <c r="Q26" s="121"/>
      <c r="R26" s="31" t="e">
        <f>IF('CIRC 01.'!#REF!=16,'CIRC 01.'!#REF!*1000,0)</f>
        <v>#REF!</v>
      </c>
      <c r="S26" s="121"/>
      <c r="T26" s="31" t="e">
        <f>IF('CIRC 01.'!#REF!=10,'CIRC 01.'!#REF!*1000,0)</f>
        <v>#REF!</v>
      </c>
      <c r="U26" s="121"/>
      <c r="V26" s="31" t="e">
        <f>IF('CIRC 01.'!#REF!=6,'CIRC 01.'!#REF!*1000,0)</f>
        <v>#REF!</v>
      </c>
      <c r="W26" s="121"/>
      <c r="X26" s="31" t="e">
        <f>IF('CIRC 01.'!#REF!=4,'CIRC 01.'!#REF!*1000,0)</f>
        <v>#REF!</v>
      </c>
      <c r="Y26" s="121"/>
      <c r="Z26" s="14"/>
      <c r="AA26" s="124"/>
    </row>
    <row r="27" spans="1:27">
      <c r="A27" s="21" t="s">
        <v>40</v>
      </c>
      <c r="B27" s="22"/>
      <c r="C27" s="22" t="s">
        <v>41</v>
      </c>
      <c r="D27" s="22" t="s">
        <v>42</v>
      </c>
      <c r="E27" s="6" t="s">
        <v>44</v>
      </c>
      <c r="G27" s="32" t="e">
        <f>'CIRC 01.'!#REF!</f>
        <v>#REF!</v>
      </c>
      <c r="H27" s="31" t="e">
        <f>IF('CIRC 01.'!#REF!=95,'CIRC 01.'!#REF!*1000,0)</f>
        <v>#REF!</v>
      </c>
      <c r="I27" s="121"/>
      <c r="J27" s="31" t="e">
        <f>IF('CIRC 01.'!#REF!=70,'CIRC 01.'!#REF!*1000,0)</f>
        <v>#REF!</v>
      </c>
      <c r="K27" s="121"/>
      <c r="L27" s="31" t="e">
        <f>IF('CIRC 01.'!#REF!=50,'CIRC 01.'!#REF!*1000,0)</f>
        <v>#REF!</v>
      </c>
      <c r="M27" s="121"/>
      <c r="N27" s="31" t="e">
        <f>IF('CIRC 01.'!#REF!=35,'CIRC 01.'!#REF!*1000,0)</f>
        <v>#REF!</v>
      </c>
      <c r="O27" s="121"/>
      <c r="P27" s="31" t="e">
        <f>IF('CIRC 01.'!#REF!=25,'CIRC 01.'!#REF!*1000,0)</f>
        <v>#REF!</v>
      </c>
      <c r="Q27" s="121"/>
      <c r="R27" s="31" t="e">
        <f>IF('CIRC 01.'!#REF!=16,'CIRC 01.'!#REF!*1000,0)</f>
        <v>#REF!</v>
      </c>
      <c r="S27" s="121"/>
      <c r="T27" s="31" t="e">
        <f>IF('CIRC 01.'!#REF!=10,'CIRC 01.'!#REF!*1000,0)</f>
        <v>#REF!</v>
      </c>
      <c r="U27" s="121"/>
      <c r="V27" s="31" t="e">
        <f>IF('CIRC 01.'!#REF!=6,'CIRC 01.'!#REF!*1000,0)</f>
        <v>#REF!</v>
      </c>
      <c r="W27" s="121"/>
      <c r="X27" s="31" t="e">
        <f>IF('CIRC 01.'!#REF!=4,'CIRC 01.'!#REF!*1000,0)</f>
        <v>#REF!</v>
      </c>
      <c r="Y27" s="121"/>
      <c r="Z27" s="14"/>
      <c r="AA27" s="124"/>
    </row>
    <row r="28" spans="1:27">
      <c r="A28" s="13" t="s">
        <v>43</v>
      </c>
      <c r="B28" s="14">
        <v>26</v>
      </c>
      <c r="C28" s="37">
        <f t="shared" ref="C28:C33" si="2">B28*1.05</f>
        <v>27.3</v>
      </c>
      <c r="D28" s="39">
        <f>CEILING(C28/6,1)</f>
        <v>5</v>
      </c>
      <c r="E28" s="6" t="s">
        <v>47</v>
      </c>
      <c r="F28" s="5"/>
      <c r="G28" s="32" t="e">
        <f>'CIRC 01.'!#REF!</f>
        <v>#REF!</v>
      </c>
      <c r="H28" s="31" t="e">
        <f>IF('CIRC 01.'!#REF!=95,'CIRC 01.'!#REF!*1000,0)</f>
        <v>#REF!</v>
      </c>
      <c r="I28" s="121"/>
      <c r="J28" s="31" t="e">
        <f>IF('CIRC 01.'!#REF!=70,'CIRC 01.'!#REF!*1000,0)</f>
        <v>#REF!</v>
      </c>
      <c r="K28" s="121"/>
      <c r="L28" s="31" t="e">
        <f>IF('CIRC 01.'!#REF!=50,'CIRC 01.'!#REF!*1000,0)</f>
        <v>#REF!</v>
      </c>
      <c r="M28" s="121"/>
      <c r="N28" s="31" t="e">
        <f>IF('CIRC 01.'!#REF!=35,'CIRC 01.'!#REF!*1000,0)</f>
        <v>#REF!</v>
      </c>
      <c r="O28" s="121"/>
      <c r="P28" s="31" t="e">
        <f>IF('CIRC 01.'!#REF!=25,'CIRC 01.'!#REF!*1000,0)</f>
        <v>#REF!</v>
      </c>
      <c r="Q28" s="121"/>
      <c r="R28" s="31" t="e">
        <f>IF('CIRC 01.'!#REF!=16,'CIRC 01.'!#REF!*1000,0)</f>
        <v>#REF!</v>
      </c>
      <c r="S28" s="121"/>
      <c r="T28" s="31" t="e">
        <f>IF('CIRC 01.'!#REF!=10,'CIRC 01.'!#REF!*1000,0)</f>
        <v>#REF!</v>
      </c>
      <c r="U28" s="121"/>
      <c r="V28" s="31" t="e">
        <f>IF('CIRC 01.'!#REF!=6,'CIRC 01.'!#REF!*1000,0)</f>
        <v>#REF!</v>
      </c>
      <c r="W28" s="121"/>
      <c r="X28" s="31" t="e">
        <f>IF('CIRC 01.'!#REF!=4,'CIRC 01.'!#REF!*1000,0)</f>
        <v>#REF!</v>
      </c>
      <c r="Y28" s="121"/>
      <c r="Z28" s="14"/>
      <c r="AA28" s="124"/>
    </row>
    <row r="29" spans="1:27">
      <c r="A29" s="13" t="s">
        <v>68</v>
      </c>
      <c r="B29" s="14">
        <v>10.95</v>
      </c>
      <c r="C29" s="37">
        <f t="shared" si="2"/>
        <v>11.4975</v>
      </c>
      <c r="D29" s="39">
        <f>CEILING(C29/6,1)</f>
        <v>2</v>
      </c>
      <c r="E29" s="6" t="s">
        <v>49</v>
      </c>
      <c r="F29" s="5"/>
      <c r="G29" s="32" t="e">
        <f>'CIRC 01.'!#REF!</f>
        <v>#REF!</v>
      </c>
      <c r="H29" s="31" t="e">
        <f>IF('CIRC 01.'!#REF!=95,'CIRC 01.'!#REF!*1000,0)</f>
        <v>#REF!</v>
      </c>
      <c r="I29" s="121"/>
      <c r="J29" s="31" t="e">
        <f>IF('CIRC 01.'!#REF!=70,'CIRC 01.'!#REF!*1000,0)</f>
        <v>#REF!</v>
      </c>
      <c r="K29" s="121"/>
      <c r="L29" s="31" t="e">
        <f>IF('CIRC 01.'!#REF!=50,'CIRC 01.'!#REF!*1000,0)</f>
        <v>#REF!</v>
      </c>
      <c r="M29" s="121"/>
      <c r="N29" s="31" t="e">
        <f>IF('CIRC 01.'!#REF!=35,'CIRC 01.'!#REF!*1000,0)</f>
        <v>#REF!</v>
      </c>
      <c r="O29" s="121"/>
      <c r="P29" s="31" t="e">
        <f>IF('CIRC 01.'!#REF!=25,'CIRC 01.'!#REF!*1000,0)</f>
        <v>#REF!</v>
      </c>
      <c r="Q29" s="121"/>
      <c r="R29" s="31" t="e">
        <f>IF('CIRC 01.'!#REF!=16,'CIRC 01.'!#REF!*1000,0)</f>
        <v>#REF!</v>
      </c>
      <c r="S29" s="121"/>
      <c r="T29" s="31" t="e">
        <f>IF('CIRC 01.'!#REF!=10,'CIRC 01.'!#REF!*1000,0)</f>
        <v>#REF!</v>
      </c>
      <c r="U29" s="121"/>
      <c r="V29" s="31" t="e">
        <f>IF('CIRC 01.'!#REF!=6,'CIRC 01.'!#REF!*1000,0)</f>
        <v>#REF!</v>
      </c>
      <c r="W29" s="121"/>
      <c r="X29" s="31" t="e">
        <f>IF('CIRC 01.'!#REF!=4,'CIRC 01.'!#REF!*1000,0)</f>
        <v>#REF!</v>
      </c>
      <c r="Y29" s="121"/>
      <c r="Z29" s="14"/>
      <c r="AA29" s="124"/>
    </row>
    <row r="30" spans="1:27">
      <c r="A30" s="13" t="s">
        <v>69</v>
      </c>
      <c r="B30" s="14"/>
      <c r="C30" s="37">
        <f t="shared" si="2"/>
        <v>0</v>
      </c>
      <c r="D30" s="42">
        <f>CEILING(C30/6,1)</f>
        <v>0</v>
      </c>
      <c r="E30" s="6" t="s">
        <v>44</v>
      </c>
      <c r="G30" s="32">
        <f>'CIRC 01.'!A37</f>
        <v>0</v>
      </c>
      <c r="H30" s="31">
        <f>IF('CIRC 01.'!H37=95,'CIRC 01.'!B37*1000,0)</f>
        <v>0</v>
      </c>
      <c r="I30" s="121"/>
      <c r="J30" s="31">
        <f>IF('CIRC 01.'!H37=70,'CIRC 01.'!B37*1000,0)</f>
        <v>0</v>
      </c>
      <c r="K30" s="121"/>
      <c r="L30" s="31">
        <f>IF('CIRC 01.'!H37=50,'CIRC 01.'!B37*1000,0)</f>
        <v>0</v>
      </c>
      <c r="M30" s="121"/>
      <c r="N30" s="31">
        <f>IF('CIRC 01.'!H37=35,'CIRC 01.'!B37*1000,0)</f>
        <v>0</v>
      </c>
      <c r="O30" s="121"/>
      <c r="P30" s="31">
        <f>IF('CIRC 01.'!H37=25,'CIRC 01.'!B37*1000,0)</f>
        <v>0</v>
      </c>
      <c r="Q30" s="121"/>
      <c r="R30" s="31">
        <f>IF('CIRC 01.'!H37=16,'CIRC 01.'!B37*1000,0)</f>
        <v>0</v>
      </c>
      <c r="S30" s="121"/>
      <c r="T30" s="31">
        <f>IF('CIRC 01.'!H37=10,'CIRC 01.'!B37*1000,0)</f>
        <v>0</v>
      </c>
      <c r="U30" s="121"/>
      <c r="V30" s="31">
        <f>IF('CIRC 01.'!H37=6,'CIRC 01.'!B37*1000,0)</f>
        <v>0</v>
      </c>
      <c r="W30" s="121"/>
      <c r="X30" s="31">
        <f>IF('CIRC 01.'!H37=4,'CIRC 01.'!B37*1000,0)</f>
        <v>0</v>
      </c>
      <c r="Y30" s="121"/>
      <c r="Z30" s="14"/>
      <c r="AA30" s="124"/>
    </row>
    <row r="31" spans="1:27">
      <c r="A31" s="13" t="s">
        <v>45</v>
      </c>
      <c r="B31" s="14">
        <v>245</v>
      </c>
      <c r="C31" s="93">
        <f t="shared" si="2"/>
        <v>257.25</v>
      </c>
      <c r="D31" s="13"/>
      <c r="E31" s="6" t="s">
        <v>47</v>
      </c>
      <c r="F31" s="5"/>
      <c r="G31" s="32" t="str">
        <f>'CIRC 01.'!A38</f>
        <v>DEMANDA NOTURNA = 34.400W</v>
      </c>
      <c r="H31" s="31">
        <f>IF('CIRC 01.'!H38=95,'CIRC 01.'!B38*1000,0)</f>
        <v>0</v>
      </c>
      <c r="I31" s="121"/>
      <c r="J31" s="31">
        <f>IF('CIRC 01.'!H38=70,'CIRC 01.'!B38*1000,0)</f>
        <v>0</v>
      </c>
      <c r="K31" s="121"/>
      <c r="L31" s="31">
        <f>IF('CIRC 01.'!H38=50,'CIRC 01.'!B38*1000,0)</f>
        <v>0</v>
      </c>
      <c r="M31" s="121"/>
      <c r="N31" s="31">
        <f>IF('CIRC 01.'!H38=35,'CIRC 01.'!B38*1000,0)</f>
        <v>0</v>
      </c>
      <c r="O31" s="121"/>
      <c r="P31" s="31">
        <f>IF('CIRC 01.'!H38=25,'CIRC 01.'!B38*1000,0)</f>
        <v>0</v>
      </c>
      <c r="Q31" s="121"/>
      <c r="R31" s="31">
        <f>IF('CIRC 01.'!H38=16,'CIRC 01.'!B38*1000,0)</f>
        <v>0</v>
      </c>
      <c r="S31" s="121"/>
      <c r="T31" s="31">
        <f>IF('CIRC 01.'!H38=10,'CIRC 01.'!B38*1000,0)</f>
        <v>0</v>
      </c>
      <c r="U31" s="121"/>
      <c r="V31" s="31">
        <f>IF('CIRC 01.'!H38=6,'CIRC 01.'!B38*1000,0)</f>
        <v>0</v>
      </c>
      <c r="W31" s="121"/>
      <c r="X31" s="31">
        <f>IF('CIRC 01.'!H38=4,'CIRC 01.'!B38*1000,0)</f>
        <v>0</v>
      </c>
      <c r="Y31" s="121"/>
      <c r="Z31" s="14"/>
      <c r="AA31" s="124"/>
    </row>
    <row r="32" spans="1:27">
      <c r="A32" s="13" t="s">
        <v>46</v>
      </c>
      <c r="B32" s="14"/>
      <c r="C32" s="41">
        <f t="shared" si="2"/>
        <v>0</v>
      </c>
      <c r="D32" s="5"/>
      <c r="E32" s="6" t="s">
        <v>49</v>
      </c>
      <c r="F32" s="5"/>
      <c r="G32" s="32" t="str">
        <f>'CIRC 01.'!A39</f>
        <v>PREPARADO POR________________________   VISTO_____________DATA ____/____/________</v>
      </c>
      <c r="H32" s="31">
        <f>IF('CIRC 01.'!H39=95,'CIRC 01.'!B39*1000,0)</f>
        <v>0</v>
      </c>
      <c r="I32" s="121"/>
      <c r="J32" s="31">
        <f>IF('CIRC 01.'!H39=70,'CIRC 01.'!B39*1000,0)</f>
        <v>0</v>
      </c>
      <c r="K32" s="121"/>
      <c r="L32" s="31">
        <f>IF('CIRC 01.'!H39=50,'CIRC 01.'!B39*1000,0)</f>
        <v>0</v>
      </c>
      <c r="M32" s="121"/>
      <c r="N32" s="31">
        <f>IF('CIRC 01.'!H39=35,'CIRC 01.'!B39*1000,0)</f>
        <v>0</v>
      </c>
      <c r="O32" s="121"/>
      <c r="P32" s="31">
        <f>IF('CIRC 01.'!H39=25,'CIRC 01.'!B39*1000,0)</f>
        <v>0</v>
      </c>
      <c r="Q32" s="121"/>
      <c r="R32" s="31">
        <f>IF('CIRC 01.'!H39=16,'CIRC 01.'!B39*1000,0)</f>
        <v>0</v>
      </c>
      <c r="S32" s="121"/>
      <c r="T32" s="31">
        <f>IF('CIRC 01.'!H39=10,'CIRC 01.'!B39*1000,0)</f>
        <v>0</v>
      </c>
      <c r="U32" s="121"/>
      <c r="V32" s="31">
        <f>IF('CIRC 01.'!H39=6,'CIRC 01.'!B39*1000,0)</f>
        <v>0</v>
      </c>
      <c r="W32" s="121"/>
      <c r="X32" s="31">
        <f>IF('CIRC 01.'!H39=4,'CIRC 01.'!B39*1000,0)</f>
        <v>0</v>
      </c>
      <c r="Y32" s="121"/>
      <c r="Z32" s="14"/>
      <c r="AA32" s="124"/>
    </row>
    <row r="33" spans="1:27">
      <c r="A33" s="13" t="s">
        <v>48</v>
      </c>
      <c r="B33" s="14"/>
      <c r="C33" s="41">
        <f t="shared" si="2"/>
        <v>0</v>
      </c>
      <c r="D33" s="5"/>
      <c r="E33" s="5"/>
      <c r="F33" s="5"/>
      <c r="G33" s="32">
        <f>'CIRC 01.'!A40</f>
        <v>0</v>
      </c>
      <c r="H33" s="31">
        <f>IF('CIRC 01.'!H40=95,'CIRC 01.'!B40*1000,0)</f>
        <v>0</v>
      </c>
      <c r="I33" s="121"/>
      <c r="J33" s="31">
        <f>IF('CIRC 01.'!H40=70,'CIRC 01.'!B40*1000,0)</f>
        <v>0</v>
      </c>
      <c r="K33" s="121"/>
      <c r="L33" s="31">
        <f>IF('CIRC 01.'!H40=50,'CIRC 01.'!B40*1000,0)</f>
        <v>0</v>
      </c>
      <c r="M33" s="121"/>
      <c r="N33" s="31">
        <f>IF('CIRC 01.'!H40=35,'CIRC 01.'!B40*1000,0)</f>
        <v>0</v>
      </c>
      <c r="O33" s="121"/>
      <c r="P33" s="31">
        <f>IF('CIRC 01.'!H40=25,'CIRC 01.'!B40*1000,0)</f>
        <v>0</v>
      </c>
      <c r="Q33" s="121"/>
      <c r="R33" s="31">
        <f>IF('CIRC 01.'!H40=16,'CIRC 01.'!B40*1000,0)</f>
        <v>0</v>
      </c>
      <c r="S33" s="121"/>
      <c r="T33" s="31">
        <f>IF('CIRC 01.'!H40=10,'CIRC 01.'!B40*1000,0)</f>
        <v>0</v>
      </c>
      <c r="U33" s="121"/>
      <c r="V33" s="31">
        <f>IF('CIRC 01.'!H40=6,'CIRC 01.'!B40*1000,0)</f>
        <v>0</v>
      </c>
      <c r="W33" s="121"/>
      <c r="X33" s="31">
        <f>IF('CIRC 01.'!H40=4,'CIRC 01.'!B40*1000,0)</f>
        <v>0</v>
      </c>
      <c r="Y33" s="121"/>
      <c r="Z33" s="14"/>
      <c r="AA33" s="124"/>
    </row>
    <row r="34" spans="1:27">
      <c r="A34" s="27" t="s">
        <v>50</v>
      </c>
      <c r="B34" s="37">
        <f>SUM(B28:B33)</f>
        <v>281.95</v>
      </c>
      <c r="C34" s="15"/>
      <c r="D34" s="18"/>
      <c r="E34" s="5"/>
      <c r="F34" s="5"/>
      <c r="G34" s="32">
        <f>'CIRC 01.'!A41</f>
        <v>0</v>
      </c>
      <c r="H34" s="31">
        <f>IF('CIRC 01.'!H41=95,'CIRC 01.'!B41*1000,0)</f>
        <v>0</v>
      </c>
      <c r="I34" s="121"/>
      <c r="J34" s="31">
        <f>IF('CIRC 01.'!H41=70,'CIRC 01.'!B41*1000,0)</f>
        <v>0</v>
      </c>
      <c r="K34" s="121"/>
      <c r="L34" s="31">
        <f>IF('CIRC 01.'!H41=50,'CIRC 01.'!B41*1000,0)</f>
        <v>0</v>
      </c>
      <c r="M34" s="121"/>
      <c r="N34" s="31">
        <f>IF('CIRC 01.'!H41=35,'CIRC 01.'!B41*1000,0)</f>
        <v>0</v>
      </c>
      <c r="O34" s="121"/>
      <c r="P34" s="31">
        <f>IF('CIRC 01.'!H41=25,'CIRC 01.'!B41*1000,0)</f>
        <v>0</v>
      </c>
      <c r="Q34" s="121"/>
      <c r="R34" s="31">
        <f>IF('CIRC 01.'!H41=16,'CIRC 01.'!B41*1000,0)</f>
        <v>0</v>
      </c>
      <c r="S34" s="121"/>
      <c r="T34" s="31">
        <f>IF('CIRC 01.'!H41=10,'CIRC 01.'!B41*1000,0)</f>
        <v>0</v>
      </c>
      <c r="U34" s="121"/>
      <c r="V34" s="31">
        <f>IF('CIRC 01.'!H41=6,'CIRC 01.'!B41*1000,0)</f>
        <v>0</v>
      </c>
      <c r="W34" s="121"/>
      <c r="X34" s="31">
        <f>IF('CIRC 01.'!H41=4,'CIRC 01.'!B41*1000,0)</f>
        <v>0</v>
      </c>
      <c r="Y34" s="121"/>
      <c r="Z34" s="14"/>
      <c r="AA34" s="124"/>
    </row>
    <row r="35" spans="1:27">
      <c r="A35" s="92" t="s">
        <v>51</v>
      </c>
      <c r="B35" s="92"/>
      <c r="C35" s="92"/>
      <c r="D35" s="92"/>
      <c r="E35" s="6" t="s">
        <v>72</v>
      </c>
      <c r="F35" s="5"/>
      <c r="G35" s="32">
        <f>'CIRC 01.'!A42</f>
        <v>0</v>
      </c>
      <c r="H35" s="31">
        <f>IF('CIRC 01.'!H42=95,'CIRC 01.'!B42*1000,0)</f>
        <v>0</v>
      </c>
      <c r="I35" s="121"/>
      <c r="J35" s="31">
        <f>IF('CIRC 01.'!H42=70,'CIRC 01.'!B42*1000,0)</f>
        <v>0</v>
      </c>
      <c r="K35" s="121"/>
      <c r="L35" s="31">
        <f>IF('CIRC 01.'!H42=50,'CIRC 01.'!B42*1000,0)</f>
        <v>0</v>
      </c>
      <c r="M35" s="121"/>
      <c r="N35" s="31">
        <f>IF('CIRC 01.'!H42=35,'CIRC 01.'!B42*1000,0)</f>
        <v>0</v>
      </c>
      <c r="O35" s="121"/>
      <c r="P35" s="31">
        <f>IF('CIRC 01.'!H42=25,'CIRC 01.'!B42*1000,0)</f>
        <v>0</v>
      </c>
      <c r="Q35" s="121"/>
      <c r="R35" s="31">
        <f>IF('CIRC 01.'!H42=16,'CIRC 01.'!B42*1000,0)</f>
        <v>0</v>
      </c>
      <c r="S35" s="121"/>
      <c r="T35" s="31">
        <f>IF('CIRC 01.'!H42=10,'CIRC 01.'!B42*1000,0)</f>
        <v>0</v>
      </c>
      <c r="U35" s="121"/>
      <c r="V35" s="31">
        <f>IF('CIRC 01.'!H42=6,'CIRC 01.'!B42*1000,0)</f>
        <v>0</v>
      </c>
      <c r="W35" s="121"/>
      <c r="X35" s="31">
        <f>IF('CIRC 01.'!H42=4,'CIRC 01.'!B42*1000,0)</f>
        <v>0</v>
      </c>
      <c r="Y35" s="121"/>
      <c r="Z35" s="14"/>
      <c r="AA35" s="124"/>
    </row>
    <row r="36" spans="1:27">
      <c r="A36" s="13"/>
      <c r="B36" s="13" t="s">
        <v>52</v>
      </c>
      <c r="C36" s="15" t="s">
        <v>70</v>
      </c>
      <c r="D36" s="13"/>
      <c r="E36" s="5">
        <f>'CIRC 01.'!C17</f>
        <v>0</v>
      </c>
      <c r="F36" s="5"/>
      <c r="G36" s="32">
        <f>'CIRC 01.'!A43</f>
        <v>0</v>
      </c>
      <c r="H36" s="31">
        <f>IF('CIRC 01.'!H43=95,'CIRC 01.'!B43*1000,0)</f>
        <v>0</v>
      </c>
      <c r="I36" s="121"/>
      <c r="J36" s="31">
        <f>IF('CIRC 01.'!H43=70,'CIRC 01.'!B43*1000,0)</f>
        <v>0</v>
      </c>
      <c r="K36" s="121"/>
      <c r="L36" s="31">
        <f>IF('CIRC 01.'!H43=50,'CIRC 01.'!B43*1000,0)</f>
        <v>0</v>
      </c>
      <c r="M36" s="121"/>
      <c r="N36" s="31">
        <f>IF('CIRC 01.'!H43=35,'CIRC 01.'!B43*1000,0)</f>
        <v>0</v>
      </c>
      <c r="O36" s="121"/>
      <c r="P36" s="31">
        <f>IF('CIRC 01.'!H43=25,'CIRC 01.'!B43*1000,0)</f>
        <v>0</v>
      </c>
      <c r="Q36" s="121"/>
      <c r="R36" s="31">
        <f>IF('CIRC 01.'!H43=16,'CIRC 01.'!B43*1000,0)</f>
        <v>0</v>
      </c>
      <c r="S36" s="121"/>
      <c r="T36" s="31">
        <f>IF('CIRC 01.'!H43=10,'CIRC 01.'!B43*1000,0)</f>
        <v>0</v>
      </c>
      <c r="U36" s="121"/>
      <c r="V36" s="31">
        <f>IF('CIRC 01.'!H43=6,'CIRC 01.'!B43*1000,0)</f>
        <v>0</v>
      </c>
      <c r="W36" s="121"/>
      <c r="X36" s="31">
        <f>IF('CIRC 01.'!H43=4,'CIRC 01.'!B43*1000,0)</f>
        <v>0</v>
      </c>
      <c r="Y36" s="121"/>
      <c r="Z36" s="14"/>
      <c r="AA36" s="124"/>
    </row>
    <row r="37" spans="1:27">
      <c r="A37" s="36" t="s">
        <v>71</v>
      </c>
      <c r="B37" s="95">
        <f>CEILING('CIRC 01.'!F18,1)</f>
        <v>108</v>
      </c>
      <c r="C37" s="95"/>
      <c r="D37" s="12" t="s">
        <v>55</v>
      </c>
      <c r="E37" s="5"/>
      <c r="F37" s="5"/>
      <c r="G37" s="32">
        <f>'CIRC 01.'!A44</f>
        <v>0</v>
      </c>
      <c r="H37" s="31">
        <f>IF('CIRC 01.'!H44=95,'CIRC 01.'!B44*1000,0)</f>
        <v>0</v>
      </c>
      <c r="I37" s="121"/>
      <c r="J37" s="31">
        <f>IF('CIRC 01.'!H44=70,'CIRC 01.'!B44*1000,0)</f>
        <v>0</v>
      </c>
      <c r="K37" s="121"/>
      <c r="L37" s="31">
        <f>IF('CIRC 01.'!H44=50,'CIRC 01.'!B44*1000,0)</f>
        <v>0</v>
      </c>
      <c r="M37" s="121"/>
      <c r="N37" s="31">
        <f>IF('CIRC 01.'!H44=35,'CIRC 01.'!B44*1000,0)</f>
        <v>0</v>
      </c>
      <c r="O37" s="121"/>
      <c r="P37" s="31">
        <f>IF('CIRC 01.'!H44=25,'CIRC 01.'!B44*1000,0)</f>
        <v>0</v>
      </c>
      <c r="Q37" s="121"/>
      <c r="R37" s="31">
        <f>IF('CIRC 01.'!H44=16,'CIRC 01.'!B44*1000,0)</f>
        <v>0</v>
      </c>
      <c r="S37" s="121"/>
      <c r="T37" s="31">
        <f>IF('CIRC 01.'!H44=10,'CIRC 01.'!B44*1000,0)</f>
        <v>0</v>
      </c>
      <c r="U37" s="121"/>
      <c r="V37" s="31">
        <f>IF('CIRC 01.'!H44=6,'CIRC 01.'!B44*1000,0)</f>
        <v>0</v>
      </c>
      <c r="W37" s="121"/>
      <c r="X37" s="31">
        <f>IF('CIRC 01.'!H44=4,'CIRC 01.'!B44*1000,0)</f>
        <v>0</v>
      </c>
      <c r="Y37" s="121"/>
      <c r="Z37" s="14"/>
      <c r="AA37" s="124"/>
    </row>
    <row r="38" spans="1:27">
      <c r="A38" s="13" t="s">
        <v>53</v>
      </c>
      <c r="B38" s="37">
        <f>B37*1.2</f>
        <v>129.6</v>
      </c>
      <c r="C38" s="39" t="s">
        <v>73</v>
      </c>
      <c r="D38" s="12" t="s">
        <v>55</v>
      </c>
      <c r="E38" s="5"/>
      <c r="F38" s="5"/>
      <c r="G38" s="32">
        <f>'CIRC 01.'!A45</f>
        <v>0</v>
      </c>
      <c r="H38" s="31">
        <f>IF('CIRC 01.'!H45=95,'CIRC 01.'!B45*1000,0)</f>
        <v>0</v>
      </c>
      <c r="I38" s="121"/>
      <c r="J38" s="31">
        <f>IF('CIRC 01.'!H45=70,'CIRC 01.'!B45*1000,0)</f>
        <v>0</v>
      </c>
      <c r="K38" s="121"/>
      <c r="L38" s="31">
        <f>IF('CIRC 01.'!H42=50,'CIRC 01.'!B42*1000,0)</f>
        <v>0</v>
      </c>
      <c r="M38" s="121"/>
      <c r="N38" s="31">
        <f>IF('CIRC 01.'!H45=35,'CIRC 01.'!B45*1000,0)</f>
        <v>0</v>
      </c>
      <c r="O38" s="121"/>
      <c r="P38" s="31">
        <f>IF('CIRC 01.'!H42=25,'CIRC 01.'!B42*1000,0)</f>
        <v>0</v>
      </c>
      <c r="Q38" s="121"/>
      <c r="R38" s="31">
        <f>IF('CIRC 01.'!H45=16,'CIRC 01.'!B45*1000,0)</f>
        <v>0</v>
      </c>
      <c r="S38" s="121"/>
      <c r="T38" s="31">
        <f>IF('CIRC 01.'!H45=10,'CIRC 01.'!B45*1000,0)</f>
        <v>0</v>
      </c>
      <c r="U38" s="121"/>
      <c r="V38" s="31">
        <f>IF('CIRC 01.'!H45=6,'CIRC 01.'!B45*1000,0)</f>
        <v>0</v>
      </c>
      <c r="W38" s="121"/>
      <c r="X38" s="31">
        <f>IF('CIRC 01.'!H45=4,'CIRC 01.'!B45*1000,0)</f>
        <v>0</v>
      </c>
      <c r="Y38" s="121"/>
      <c r="Z38" s="14"/>
      <c r="AA38" s="124"/>
    </row>
    <row r="39" spans="1:27">
      <c r="A39" s="13" t="s">
        <v>54</v>
      </c>
      <c r="B39" s="37">
        <f>B37*1.4</f>
        <v>151.19999999999999</v>
      </c>
      <c r="C39" s="39" t="s">
        <v>74</v>
      </c>
      <c r="D39" s="12" t="s">
        <v>55</v>
      </c>
      <c r="G39" s="32">
        <f>'CIRC 01.'!A43</f>
        <v>0</v>
      </c>
      <c r="H39" s="31">
        <f>IF('CIRC 01.'!H46=95,'CIRC 01.'!B46*1000,0)</f>
        <v>0</v>
      </c>
      <c r="I39" s="121"/>
      <c r="J39" s="31">
        <f>IF('CIRC 01.'!H46=70,'CIRC 01.'!B46*1000,0)</f>
        <v>0</v>
      </c>
      <c r="K39" s="121"/>
      <c r="L39" s="31">
        <f>IF('CIRC 01.'!H43=50,'CIRC 01.'!B43*1000,0)</f>
        <v>0</v>
      </c>
      <c r="M39" s="121"/>
      <c r="N39" s="31">
        <f>IF('CIRC 01.'!H46=35,'CIRC 01.'!B46*1000,0)</f>
        <v>0</v>
      </c>
      <c r="O39" s="121"/>
      <c r="P39" s="31">
        <f>IF('CIRC 01.'!H43=25,'CIRC 01.'!B43*1000,0)</f>
        <v>0</v>
      </c>
      <c r="Q39" s="121"/>
      <c r="R39" s="31">
        <f>IF('CIRC 01.'!H43=16,'CIRC 01.'!B43*1000,0)</f>
        <v>0</v>
      </c>
      <c r="S39" s="121"/>
      <c r="T39" s="31">
        <f>IF('CIRC 01.'!H46=10,'CIRC 01.'!B46*1000,0)</f>
        <v>0</v>
      </c>
      <c r="U39" s="121"/>
      <c r="V39" s="31">
        <f>IF('CIRC 01.'!H46=6,'CIRC 01.'!B46*1000,0)</f>
        <v>0</v>
      </c>
      <c r="W39" s="121"/>
      <c r="X39" s="31">
        <f>IF('CIRC 01.'!H46=4,'CIRC 01.'!B46*1000,0)</f>
        <v>0</v>
      </c>
      <c r="Y39" s="121"/>
      <c r="Z39" s="14"/>
      <c r="AA39" s="124"/>
    </row>
    <row r="40" spans="1:27">
      <c r="A40" s="18" t="s">
        <v>56</v>
      </c>
      <c r="B40" s="38">
        <f>B37</f>
        <v>108</v>
      </c>
      <c r="C40" s="40" t="s">
        <v>75</v>
      </c>
      <c r="D40" s="17" t="s">
        <v>57</v>
      </c>
      <c r="G40" s="32">
        <f>'CIRC 01.'!A44</f>
        <v>0</v>
      </c>
      <c r="H40" s="31">
        <f>IF('CIRC 01.'!H47=95,'CIRC 01.'!B47*1000,0)</f>
        <v>0</v>
      </c>
      <c r="I40" s="121"/>
      <c r="J40" s="31">
        <f>IF('CIRC 01.'!H47=70,'CIRC 01.'!B47*1000,0)</f>
        <v>0</v>
      </c>
      <c r="K40" s="121"/>
      <c r="L40" s="31">
        <f>IF('CIRC 01.'!H44=50,'CIRC 01.'!B44*1000,0)</f>
        <v>0</v>
      </c>
      <c r="M40" s="121"/>
      <c r="N40" s="31">
        <f>IF('CIRC 01.'!H47=35,'CIRC 01.'!B47*1000,0)</f>
        <v>0</v>
      </c>
      <c r="O40" s="121"/>
      <c r="P40" s="31">
        <f>IF('CIRC 01.'!H44=25,'CIRC 01.'!B44*1000,0)</f>
        <v>0</v>
      </c>
      <c r="Q40" s="121"/>
      <c r="R40" s="31">
        <f>IF('CIRC 01.'!H44=16,'CIRC 01.'!B44*1000,0)</f>
        <v>0</v>
      </c>
      <c r="S40" s="121"/>
      <c r="T40" s="31">
        <f>IF('CIRC 01.'!H47=10,'CIRC 01.'!B47*1000,0)</f>
        <v>0</v>
      </c>
      <c r="U40" s="121"/>
      <c r="V40" s="31">
        <f>IF('CIRC 01.'!H47=6,'CIRC 01.'!B47*1000,0)</f>
        <v>0</v>
      </c>
      <c r="W40" s="121"/>
      <c r="X40" s="31">
        <f>IF('CIRC 01.'!H47=4,'CIRC 01.'!B47*1000,0)</f>
        <v>0</v>
      </c>
      <c r="Y40" s="121"/>
      <c r="Z40" s="14"/>
      <c r="AA40" s="124"/>
    </row>
    <row r="41" spans="1:27">
      <c r="G41" s="32">
        <f>'CIRC 01.'!A45</f>
        <v>0</v>
      </c>
      <c r="H41" s="31">
        <f>IF('CIRC 01.'!H48=95,'CIRC 01.'!B48*1000,0)</f>
        <v>0</v>
      </c>
      <c r="I41" s="121"/>
      <c r="J41" s="31">
        <f>IF('CIRC 01.'!H48=70,'CIRC 01.'!B48*1000,0)</f>
        <v>0</v>
      </c>
      <c r="K41" s="121"/>
      <c r="L41" s="31">
        <f>IF('CIRC 01.'!H45=50,'CIRC 01.'!B45*1000,0)</f>
        <v>0</v>
      </c>
      <c r="M41" s="121"/>
      <c r="N41" s="31">
        <f>IF('CIRC 01.'!H48=35,'CIRC 01.'!B48*1000,0)</f>
        <v>0</v>
      </c>
      <c r="O41" s="121"/>
      <c r="P41" s="31">
        <f>IF('CIRC 01.'!H45=25,'CIRC 01.'!B45*1000,0)</f>
        <v>0</v>
      </c>
      <c r="Q41" s="121"/>
      <c r="R41" s="31">
        <f>IF('CIRC 01.'!H45=16,'CIRC 01.'!B45*1000,0)</f>
        <v>0</v>
      </c>
      <c r="S41" s="121"/>
      <c r="T41" s="31">
        <f>IF('CIRC 01.'!H48=10,'CIRC 01.'!B48*1000,0)</f>
        <v>0</v>
      </c>
      <c r="U41" s="121"/>
      <c r="V41" s="31">
        <f>IF('CIRC 01.'!H48=6,'CIRC 01.'!B48*1000,0)</f>
        <v>0</v>
      </c>
      <c r="W41" s="121"/>
      <c r="X41" s="31">
        <f>IF('CIRC 01.'!H48=4,'CIRC 01.'!B48*1000,0)</f>
        <v>0</v>
      </c>
      <c r="Y41" s="121"/>
      <c r="Z41" s="14"/>
      <c r="AA41" s="124"/>
    </row>
    <row r="42" spans="1:27">
      <c r="G42" s="32">
        <f>'CIRC 01.'!A46</f>
        <v>0</v>
      </c>
      <c r="H42" s="31">
        <f>IF('CIRC 01.'!H49=95,'CIRC 01.'!B49*1000,0)</f>
        <v>0</v>
      </c>
      <c r="I42" s="121"/>
      <c r="J42" s="31">
        <f>IF('CIRC 01.'!H46=70,'CIRC 01.'!B46*1000,0)</f>
        <v>0</v>
      </c>
      <c r="K42" s="121"/>
      <c r="L42" s="31">
        <f>IF('CIRC 01.'!H46=50,'CIRC 01.'!B46*1000,0)</f>
        <v>0</v>
      </c>
      <c r="M42" s="121"/>
      <c r="N42" s="31">
        <f>IF('CIRC 01.'!H49=35,'CIRC 01.'!B49*1000,0)</f>
        <v>0</v>
      </c>
      <c r="O42" s="121"/>
      <c r="P42" s="31">
        <f>IF('CIRC 01.'!H46=25,'CIRC 01.'!B46*1000,0)</f>
        <v>0</v>
      </c>
      <c r="Q42" s="121"/>
      <c r="R42" s="31">
        <f>IF('CIRC 01.'!H46=16,'CIRC 01.'!B46*1000,0)</f>
        <v>0</v>
      </c>
      <c r="S42" s="121"/>
      <c r="T42" s="31">
        <f>IF('CIRC 01.'!H49=10,'CIRC 01.'!B49*1000,0)</f>
        <v>0</v>
      </c>
      <c r="U42" s="121"/>
      <c r="V42" s="31">
        <f>IF('CIRC 01.'!H49=6,'CIRC 01.'!B49*1000,0)</f>
        <v>0</v>
      </c>
      <c r="W42" s="121"/>
      <c r="X42" s="31">
        <f>IF('CIRC 01.'!H49=4,'CIRC 01.'!B49*1000,0)</f>
        <v>0</v>
      </c>
      <c r="Y42" s="121"/>
      <c r="Z42" s="14"/>
      <c r="AA42" s="124"/>
    </row>
    <row r="43" spans="1:27">
      <c r="G43" s="32">
        <f>'CIRC 01.'!A47</f>
        <v>0</v>
      </c>
      <c r="H43" s="31">
        <f>IF('CIRC 01.'!H50=95,'CIRC 01.'!B50*1000,0)</f>
        <v>0</v>
      </c>
      <c r="I43" s="121"/>
      <c r="J43" s="31">
        <f>IF('CIRC 01.'!H47=70,'CIRC 01.'!B47*1000,0)</f>
        <v>0</v>
      </c>
      <c r="K43" s="121"/>
      <c r="L43" s="31">
        <f>IF('CIRC 01.'!H47=50,'CIRC 01.'!B47*1000,0)</f>
        <v>0</v>
      </c>
      <c r="M43" s="121"/>
      <c r="N43" s="31">
        <f>IF('CIRC 01.'!H50=35,'CIRC 01.'!B50*1000,0)</f>
        <v>0</v>
      </c>
      <c r="O43" s="121"/>
      <c r="P43" s="31">
        <f>IF('CIRC 01.'!H47=25,'CIRC 01.'!B47*1000,0)</f>
        <v>0</v>
      </c>
      <c r="Q43" s="121"/>
      <c r="R43" s="31">
        <f>IF('CIRC 01.'!H47=16,'CIRC 01.'!B47*1000,0)</f>
        <v>0</v>
      </c>
      <c r="S43" s="121"/>
      <c r="T43" s="31">
        <f>IF('CIRC 01.'!H50=10,'CIRC 01.'!B50*1000,0)</f>
        <v>0</v>
      </c>
      <c r="U43" s="121"/>
      <c r="V43" s="31">
        <f>IF('CIRC 01.'!H50=6,'CIRC 01.'!B50*1000,0)</f>
        <v>0</v>
      </c>
      <c r="W43" s="121"/>
      <c r="X43" s="31">
        <f>IF('CIRC 01.'!H50=4,'CIRC 01.'!B50*1000,0)</f>
        <v>0</v>
      </c>
      <c r="Y43" s="121"/>
      <c r="Z43" s="14"/>
      <c r="AA43" s="124"/>
    </row>
    <row r="44" spans="1:27">
      <c r="G44" s="32">
        <f>'CIRC 01.'!A48</f>
        <v>0</v>
      </c>
      <c r="H44" s="31">
        <f>IF('CIRC 01.'!H51=95,'CIRC 01.'!B51*1000,0)</f>
        <v>0</v>
      </c>
      <c r="I44" s="121"/>
      <c r="J44" s="31">
        <f>IF('CIRC 01.'!H48=70,'CIRC 01.'!B48*1000,0)</f>
        <v>0</v>
      </c>
      <c r="K44" s="121"/>
      <c r="L44" s="31">
        <f>IF('CIRC 01.'!H48=50,'CIRC 01.'!B48*1000,0)</f>
        <v>0</v>
      </c>
      <c r="M44" s="121"/>
      <c r="N44" s="31">
        <f>IF('CIRC 01.'!H51=35,'CIRC 01.'!B51*1000,0)</f>
        <v>0</v>
      </c>
      <c r="O44" s="121"/>
      <c r="P44" s="31">
        <f>IF('CIRC 01.'!H48=25,'CIRC 01.'!B48*1000,0)</f>
        <v>0</v>
      </c>
      <c r="Q44" s="121"/>
      <c r="R44" s="31">
        <f>IF('CIRC 01.'!H48=16,'CIRC 01.'!B48*1000,0)</f>
        <v>0</v>
      </c>
      <c r="S44" s="121"/>
      <c r="T44" s="31">
        <f>IF('CIRC 01.'!H51=10,'CIRC 01.'!B51*1000,0)</f>
        <v>0</v>
      </c>
      <c r="U44" s="121"/>
      <c r="V44" s="31">
        <f>IF('CIRC 01.'!H51=6,'CIRC 01.'!B51*1000,0)</f>
        <v>0</v>
      </c>
      <c r="W44" s="121"/>
      <c r="X44" s="31">
        <f>IF('CIRC 01.'!H51=4,'CIRC 01.'!B51*1000,0)</f>
        <v>0</v>
      </c>
      <c r="Y44" s="121"/>
      <c r="Z44" s="14"/>
      <c r="AA44" s="124"/>
    </row>
    <row r="45" spans="1:27">
      <c r="G45" s="32">
        <f>'CIRC 01.'!A49</f>
        <v>0</v>
      </c>
      <c r="H45" s="31">
        <f>IF('CIRC 01.'!H49=95,'CIRC 01.'!B49*1000,0)</f>
        <v>0</v>
      </c>
      <c r="I45" s="121"/>
      <c r="J45" s="31">
        <f>IF('CIRC 01.'!H49=70,'CIRC 01.'!B49*1000,0)</f>
        <v>0</v>
      </c>
      <c r="K45" s="121"/>
      <c r="L45" s="31">
        <f>IF('CIRC 01.'!H49=50,'CIRC 01.'!B49*1000,0)</f>
        <v>0</v>
      </c>
      <c r="M45" s="121"/>
      <c r="N45" s="31">
        <f>IF('CIRC 01.'!H52=35,'CIRC 01.'!B52*1000,0)</f>
        <v>0</v>
      </c>
      <c r="O45" s="121"/>
      <c r="P45" s="31">
        <f>IF('CIRC 01.'!H49=25,'CIRC 01.'!B49*1000,0)</f>
        <v>0</v>
      </c>
      <c r="Q45" s="121"/>
      <c r="R45" s="31">
        <f>IF('CIRC 01.'!H49=16,'CIRC 01.'!B49*1000,0)</f>
        <v>0</v>
      </c>
      <c r="S45" s="121"/>
      <c r="T45" s="31">
        <f>IF('CIRC 01.'!H52=10,'CIRC 01.'!B52*1000,0)</f>
        <v>0</v>
      </c>
      <c r="U45" s="121"/>
      <c r="V45" s="31">
        <f>IF('CIRC 01.'!H52=6,'CIRC 01.'!B52*1000,0)</f>
        <v>0</v>
      </c>
      <c r="W45" s="121"/>
      <c r="X45" s="31">
        <f>IF('CIRC 01.'!H52=4,'CIRC 01.'!B52*1000,0)</f>
        <v>0</v>
      </c>
      <c r="Y45" s="121"/>
      <c r="Z45" s="14"/>
      <c r="AA45" s="124"/>
    </row>
    <row r="46" spans="1:27">
      <c r="G46" s="32">
        <f>'CIRC 01.'!A50</f>
        <v>0</v>
      </c>
      <c r="H46" s="31">
        <f>IF('CIRC 01.'!H50=95,'CIRC 01.'!B50*1000,0)</f>
        <v>0</v>
      </c>
      <c r="I46" s="121"/>
      <c r="J46" s="31">
        <f>IF('CIRC 01.'!H50=70,'CIRC 01.'!B50*1000,0)</f>
        <v>0</v>
      </c>
      <c r="K46" s="121"/>
      <c r="L46" s="31">
        <f>IF('CIRC 01.'!H50=50,'CIRC 01.'!B50*1000,0)</f>
        <v>0</v>
      </c>
      <c r="M46" s="121"/>
      <c r="N46" s="31">
        <f>IF('CIRC 01.'!H53=35,'CIRC 01.'!B53*1000,0)</f>
        <v>0</v>
      </c>
      <c r="O46" s="121"/>
      <c r="P46" s="31">
        <f>IF('CIRC 01.'!H50=25,'CIRC 01.'!B50*1000,0)</f>
        <v>0</v>
      </c>
      <c r="Q46" s="121"/>
      <c r="R46" s="31">
        <f>IF('CIRC 01.'!H50=16,'CIRC 01.'!B50*1000,0)</f>
        <v>0</v>
      </c>
      <c r="S46" s="121"/>
      <c r="T46" s="31">
        <f>IF('CIRC 01.'!H53=10,'CIRC 01.'!B53*1000,0)</f>
        <v>0</v>
      </c>
      <c r="U46" s="121"/>
      <c r="V46" s="31">
        <f>IF('CIRC 01.'!H53=6,'CIRC 01.'!B53*1000,0)</f>
        <v>0</v>
      </c>
      <c r="W46" s="121"/>
      <c r="X46" s="31">
        <f>IF('CIRC 01.'!H53=4,'CIRC 01.'!B53*1000,0)</f>
        <v>0</v>
      </c>
      <c r="Y46" s="121"/>
      <c r="Z46" s="14"/>
      <c r="AA46" s="124"/>
    </row>
    <row r="47" spans="1:27">
      <c r="G47" s="32">
        <f>'CIRC 01.'!A51</f>
        <v>0</v>
      </c>
      <c r="H47" s="31">
        <f>IF('CIRC 01.'!H51=95,'CIRC 01.'!B51*1000,0)</f>
        <v>0</v>
      </c>
      <c r="I47" s="121"/>
      <c r="J47" s="31">
        <f>IF('CIRC 01.'!H51=70,'CIRC 01.'!B51*1000,0)</f>
        <v>0</v>
      </c>
      <c r="K47" s="121"/>
      <c r="L47" s="31">
        <f>IF('CIRC 01.'!H51=50,'CIRC 01.'!B51*1000,0)</f>
        <v>0</v>
      </c>
      <c r="M47" s="121"/>
      <c r="N47" s="31">
        <f>IF('CIRC 01.'!H51=35,'CIRC 01.'!B51*1000,0)</f>
        <v>0</v>
      </c>
      <c r="O47" s="121"/>
      <c r="P47" s="31">
        <f>IF('CIRC 01.'!H51=25,'CIRC 01.'!B51*1000,0)</f>
        <v>0</v>
      </c>
      <c r="Q47" s="121"/>
      <c r="R47" s="31">
        <f>IF('CIRC 01.'!H51=16,'CIRC 01.'!B51*1000,0)</f>
        <v>0</v>
      </c>
      <c r="S47" s="121"/>
      <c r="T47" s="31">
        <f>IF('CIRC 01.'!H54=10,'CIRC 01.'!B54*1000,0)</f>
        <v>0</v>
      </c>
      <c r="U47" s="121"/>
      <c r="V47" s="31">
        <f>IF('CIRC 01.'!H54=6,'CIRC 01.'!B54*1000,0)</f>
        <v>0</v>
      </c>
      <c r="W47" s="121"/>
      <c r="X47" s="31">
        <f>IF('CIRC 01.'!H54=4,'CIRC 01.'!B54*1000,0)</f>
        <v>0</v>
      </c>
      <c r="Y47" s="121"/>
      <c r="Z47" s="14"/>
      <c r="AA47" s="124"/>
    </row>
    <row r="48" spans="1:27">
      <c r="G48" s="32">
        <f>'CIRC 01.'!A52</f>
        <v>0</v>
      </c>
      <c r="H48" s="31">
        <f>IF('CIRC 01.'!H52=95,'CIRC 01.'!B52*1000,0)</f>
        <v>0</v>
      </c>
      <c r="I48" s="121"/>
      <c r="J48" s="31">
        <f>IF('CIRC 01.'!H52=70,'CIRC 01.'!B52*1000,0)</f>
        <v>0</v>
      </c>
      <c r="K48" s="121"/>
      <c r="L48" s="31">
        <f>IF('CIRC 01.'!H52=50,'CIRC 01.'!B52*1000,0)</f>
        <v>0</v>
      </c>
      <c r="M48" s="121"/>
      <c r="N48" s="31">
        <f>IF('CIRC 01.'!H52=35,'CIRC 01.'!B52*1000,0)</f>
        <v>0</v>
      </c>
      <c r="O48" s="121"/>
      <c r="P48" s="31">
        <f>IF('CIRC 01.'!H52=25,'CIRC 01.'!B52*1000,0)</f>
        <v>0</v>
      </c>
      <c r="Q48" s="121"/>
      <c r="R48" s="31">
        <f>IF('CIRC 01.'!H52=16,'CIRC 01.'!B52*1000,0)</f>
        <v>0</v>
      </c>
      <c r="S48" s="121"/>
      <c r="T48" s="31">
        <f>IF('CIRC 01.'!H55=10,'CIRC 01.'!B55*1000,0)</f>
        <v>0</v>
      </c>
      <c r="U48" s="121"/>
      <c r="V48" s="31">
        <f>IF('CIRC 01.'!H55=6,'CIRC 01.'!B55*1000,0)</f>
        <v>0</v>
      </c>
      <c r="W48" s="121"/>
      <c r="X48" s="31">
        <f>IF('CIRC 01.'!H55=4,'CIRC 01.'!B55*1000,0)</f>
        <v>0</v>
      </c>
      <c r="Y48" s="121"/>
      <c r="Z48" s="14"/>
      <c r="AA48" s="124"/>
    </row>
    <row r="49" spans="7:27">
      <c r="G49" s="32">
        <f>'CIRC 01.'!A53</f>
        <v>0</v>
      </c>
      <c r="H49" s="31">
        <f>IF('CIRC 01.'!H53=95,'CIRC 01.'!B53*1000,0)</f>
        <v>0</v>
      </c>
      <c r="I49" s="121"/>
      <c r="J49" s="31">
        <f>IF('CIRC 01.'!H53=70,'CIRC 01.'!B53*1000,0)</f>
        <v>0</v>
      </c>
      <c r="K49" s="121"/>
      <c r="L49" s="31">
        <f>IF('CIRC 01.'!H53=50,'CIRC 01.'!B53*1000,0)</f>
        <v>0</v>
      </c>
      <c r="M49" s="121"/>
      <c r="N49" s="31">
        <f>IF('CIRC 01.'!H53=35,'CIRC 01.'!B53*1000,0)</f>
        <v>0</v>
      </c>
      <c r="O49" s="121"/>
      <c r="P49" s="31">
        <f>IF('CIRC 01.'!H53=25,'CIRC 01.'!B53*1000,0)</f>
        <v>0</v>
      </c>
      <c r="Q49" s="121"/>
      <c r="R49" s="31">
        <f>IF('CIRC 01.'!H50=16,'CIRC 01.'!B50*1000,0)</f>
        <v>0</v>
      </c>
      <c r="S49" s="121"/>
      <c r="T49" s="31">
        <f>IF('CIRC 01.'!H56=10,'CIRC 01.'!B56*1000,0)</f>
        <v>0</v>
      </c>
      <c r="U49" s="121"/>
      <c r="V49" s="31">
        <f>IF('CIRC 01.'!H56=6,'CIRC 01.'!B56*1000,0)</f>
        <v>0</v>
      </c>
      <c r="W49" s="121"/>
      <c r="X49" s="31">
        <f>IF('CIRC 01.'!H56=4,'CIRC 01.'!B56*1000,0)</f>
        <v>0</v>
      </c>
      <c r="Y49" s="121"/>
      <c r="Z49" s="14"/>
      <c r="AA49" s="124"/>
    </row>
    <row r="50" spans="7:27">
      <c r="G50" s="32">
        <f>'CIRC 01.'!A54</f>
        <v>0</v>
      </c>
      <c r="H50" s="31">
        <f>IF('CIRC 01.'!H54=95,'CIRC 01.'!B54*1000,0)</f>
        <v>0</v>
      </c>
      <c r="I50" s="121"/>
      <c r="J50" s="31">
        <f>IF('CIRC 01.'!H54=70,'CIRC 01.'!B54*1000,0)</f>
        <v>0</v>
      </c>
      <c r="K50" s="121"/>
      <c r="L50" s="31">
        <f>IF('CIRC 01.'!H54=50,'CIRC 01.'!B54*1000,0)</f>
        <v>0</v>
      </c>
      <c r="M50" s="121"/>
      <c r="N50" s="31">
        <f>IF('CIRC 01.'!H54=35,'CIRC 01.'!B54*1000,0)</f>
        <v>0</v>
      </c>
      <c r="O50" s="121"/>
      <c r="P50" s="31">
        <f>IF('CIRC 01.'!H54=25,'CIRC 01.'!B54*1000,0)</f>
        <v>0</v>
      </c>
      <c r="Q50" s="121"/>
      <c r="R50" s="31">
        <f>IF('CIRC 01.'!H51=16,'CIRC 01.'!B51*1000,0)</f>
        <v>0</v>
      </c>
      <c r="S50" s="121"/>
      <c r="T50" s="31">
        <f>IF('CIRC 01.'!H57=10,'CIRC 01.'!B57*1000,0)</f>
        <v>0</v>
      </c>
      <c r="U50" s="121"/>
      <c r="V50" s="31">
        <f>IF('CIRC 01.'!H57=6,'CIRC 01.'!B57*1000,0)</f>
        <v>0</v>
      </c>
      <c r="W50" s="121"/>
      <c r="X50" s="31">
        <f>IF('CIRC 01.'!H57=4,'CIRC 01.'!B57*1000,0)</f>
        <v>0</v>
      </c>
      <c r="Y50" s="121"/>
      <c r="Z50" s="14"/>
      <c r="AA50" s="124"/>
    </row>
    <row r="51" spans="7:27">
      <c r="G51" s="32">
        <f>'CIRC 01.'!A55</f>
        <v>0</v>
      </c>
      <c r="H51" s="31">
        <f>IF('CIRC 01.'!H55=95,'CIRC 01.'!B55*1000,0)</f>
        <v>0</v>
      </c>
      <c r="I51" s="121"/>
      <c r="J51" s="31">
        <f>IF('CIRC 01.'!H55=70,'CIRC 01.'!B55*1000,0)</f>
        <v>0</v>
      </c>
      <c r="K51" s="121"/>
      <c r="L51" s="31">
        <f>IF('CIRC 01.'!H55=50,'CIRC 01.'!B55*1000,0)</f>
        <v>0</v>
      </c>
      <c r="M51" s="121"/>
      <c r="N51" s="31">
        <f>IF('CIRC 01.'!H55=35,'CIRC 01.'!B55*1000,0)</f>
        <v>0</v>
      </c>
      <c r="O51" s="121"/>
      <c r="P51" s="31">
        <f>IF('CIRC 01.'!H55=25,'CIRC 01.'!B55*1000,0)</f>
        <v>0</v>
      </c>
      <c r="Q51" s="121"/>
      <c r="R51" s="31">
        <f>IF('CIRC 01.'!H52=16,'CIRC 01.'!B52*1000,0)</f>
        <v>0</v>
      </c>
      <c r="S51" s="121"/>
      <c r="T51" s="31">
        <f>IF('CIRC 01.'!H58=10,'CIRC 01.'!B58*1000,0)</f>
        <v>0</v>
      </c>
      <c r="U51" s="121"/>
      <c r="V51" s="31">
        <f>IF('CIRC 01.'!H58=6,'CIRC 01.'!B58*1000,0)</f>
        <v>0</v>
      </c>
      <c r="W51" s="121"/>
      <c r="X51" s="31">
        <f>IF('CIRC 01.'!H58=4,'CIRC 01.'!B58*1000,0)</f>
        <v>0</v>
      </c>
      <c r="Y51" s="121"/>
      <c r="Z51" s="14"/>
      <c r="AA51" s="124"/>
    </row>
    <row r="52" spans="7:27">
      <c r="G52" s="32">
        <f>'CIRC 01.'!A56</f>
        <v>0</v>
      </c>
      <c r="H52" s="31">
        <f>IF('CIRC 01.'!H56=95,'CIRC 01.'!B56*1000,0)</f>
        <v>0</v>
      </c>
      <c r="I52" s="121"/>
      <c r="J52" s="31">
        <f>IF('CIRC 01.'!H56=70,'CIRC 01.'!B56*1000,0)</f>
        <v>0</v>
      </c>
      <c r="K52" s="121"/>
      <c r="L52" s="31">
        <f>IF('CIRC 01.'!H56=50,'CIRC 01.'!B56*1000,0)</f>
        <v>0</v>
      </c>
      <c r="M52" s="121"/>
      <c r="N52" s="31">
        <f>IF('CIRC 01.'!H56=35,'CIRC 01.'!B56*1000,0)</f>
        <v>0</v>
      </c>
      <c r="O52" s="121"/>
      <c r="P52" s="31">
        <f>IF('CIRC 01.'!H56=25,'CIRC 01.'!B56*1000,0)</f>
        <v>0</v>
      </c>
      <c r="Q52" s="121"/>
      <c r="R52" s="31">
        <f>IF('CIRC 01.'!H53=16,'CIRC 01.'!B53*1000,0)</f>
        <v>0</v>
      </c>
      <c r="S52" s="121"/>
      <c r="T52" s="31">
        <f>IF('CIRC 01.'!H59=10,'CIRC 01.'!B59*1000,0)</f>
        <v>0</v>
      </c>
      <c r="U52" s="121"/>
      <c r="V52" s="31">
        <f>IF('CIRC 01.'!H59=6,'CIRC 01.'!B59*1000,0)</f>
        <v>0</v>
      </c>
      <c r="W52" s="121"/>
      <c r="X52" s="31">
        <f>IF('CIRC 01.'!H59=4,'CIRC 01.'!B59*1000,0)</f>
        <v>0</v>
      </c>
      <c r="Y52" s="121"/>
      <c r="Z52" s="14"/>
      <c r="AA52" s="124"/>
    </row>
    <row r="53" spans="7:27">
      <c r="G53" s="32">
        <f>'CIRC 01.'!A57</f>
        <v>0</v>
      </c>
      <c r="H53" s="31">
        <f>IF('CIRC 01.'!H57=95,'CIRC 01.'!B57*1000,0)</f>
        <v>0</v>
      </c>
      <c r="I53" s="121"/>
      <c r="J53" s="31">
        <f>IF('CIRC 01.'!H57=70,'CIRC 01.'!B57*1000,0)</f>
        <v>0</v>
      </c>
      <c r="K53" s="121"/>
      <c r="L53" s="31">
        <f>IF('CIRC 01.'!H57=50,'CIRC 01.'!B57*1000,0)</f>
        <v>0</v>
      </c>
      <c r="M53" s="121"/>
      <c r="N53" s="31">
        <f>IF('CIRC 01.'!H57=35,'CIRC 01.'!B57*1000,0)</f>
        <v>0</v>
      </c>
      <c r="O53" s="121"/>
      <c r="P53" s="31">
        <f>IF('CIRC 01.'!H57=25,'CIRC 01.'!B57*1000,0)</f>
        <v>0</v>
      </c>
      <c r="Q53" s="121"/>
      <c r="R53" s="31">
        <f>IF('CIRC 01.'!H54=16,'CIRC 01.'!B54*1000,0)</f>
        <v>0</v>
      </c>
      <c r="S53" s="121"/>
      <c r="T53" s="31">
        <f>IF('CIRC 01.'!H60=10,'CIRC 01.'!B60*1000,0)</f>
        <v>0</v>
      </c>
      <c r="U53" s="121"/>
      <c r="V53" s="31">
        <f>IF('CIRC 01.'!H60=6,'CIRC 01.'!B60*1000,0)</f>
        <v>0</v>
      </c>
      <c r="W53" s="121"/>
      <c r="X53" s="31">
        <f>IF('CIRC 01.'!H60=4,'CIRC 01.'!B60*1000,0)</f>
        <v>0</v>
      </c>
      <c r="Y53" s="121"/>
      <c r="Z53" s="14"/>
      <c r="AA53" s="124"/>
    </row>
    <row r="54" spans="7:27">
      <c r="G54" s="32">
        <f>'CIRC 01.'!A58</f>
        <v>0</v>
      </c>
      <c r="H54" s="31">
        <f>IF('CIRC 01.'!H58=95,'CIRC 01.'!B58*1000,0)</f>
        <v>0</v>
      </c>
      <c r="I54" s="121"/>
      <c r="J54" s="31">
        <f>IF('CIRC 01.'!H58=70,'CIRC 01.'!B58*1000,0)</f>
        <v>0</v>
      </c>
      <c r="K54" s="121"/>
      <c r="L54" s="31">
        <f>IF('CIRC 01.'!H58=50,'CIRC 01.'!B58*1000,0)</f>
        <v>0</v>
      </c>
      <c r="M54" s="121"/>
      <c r="N54" s="31">
        <f>IF('CIRC 01.'!H58=35,'CIRC 01.'!B58*1000,0)</f>
        <v>0</v>
      </c>
      <c r="O54" s="121"/>
      <c r="P54" s="31">
        <f>IF('CIRC 01.'!H58=25,'CIRC 01.'!B58*1000,0)</f>
        <v>0</v>
      </c>
      <c r="Q54" s="121"/>
      <c r="R54" s="31">
        <f>IF('CIRC 01.'!H55=16,'CIRC 01.'!B55*1000,0)</f>
        <v>0</v>
      </c>
      <c r="S54" s="121"/>
      <c r="T54" s="31">
        <f>IF('CIRC 01.'!H61=10,'CIRC 01.'!B61*1000,0)</f>
        <v>0</v>
      </c>
      <c r="U54" s="121"/>
      <c r="V54" s="31">
        <f>IF('CIRC 01.'!H61=6,'CIRC 01.'!B61*1000,0)</f>
        <v>0</v>
      </c>
      <c r="W54" s="121"/>
      <c r="X54" s="31">
        <f>IF('CIRC 01.'!H61=4,'CIRC 01.'!B61*1000,0)</f>
        <v>0</v>
      </c>
      <c r="Y54" s="121"/>
      <c r="Z54" s="14"/>
      <c r="AA54" s="124"/>
    </row>
    <row r="55" spans="7:27">
      <c r="G55" s="32">
        <f>'CIRC 01.'!A59</f>
        <v>0</v>
      </c>
      <c r="H55" s="31">
        <f>IF('CIRC 01.'!H59=95,'CIRC 01.'!B59*1000,0)</f>
        <v>0</v>
      </c>
      <c r="I55" s="121"/>
      <c r="J55" s="31">
        <f>IF('CIRC 01.'!H59=70,'CIRC 01.'!B59*1000,0)</f>
        <v>0</v>
      </c>
      <c r="K55" s="121"/>
      <c r="L55" s="31">
        <f>IF('CIRC 01.'!H59=50,'CIRC 01.'!B59*1000,0)</f>
        <v>0</v>
      </c>
      <c r="M55" s="121"/>
      <c r="N55" s="31">
        <f>IF('CIRC 01.'!H59=35,'CIRC 01.'!B59*1000,0)</f>
        <v>0</v>
      </c>
      <c r="O55" s="121"/>
      <c r="P55" s="31">
        <f>IF('CIRC 01.'!H59=25,'CIRC 01.'!B59*1000,0)</f>
        <v>0</v>
      </c>
      <c r="Q55" s="121"/>
      <c r="R55" s="31">
        <f>IF('CIRC 01.'!H56=16,'CIRC 01.'!B56*1000,0)</f>
        <v>0</v>
      </c>
      <c r="S55" s="121"/>
      <c r="T55" s="31">
        <f>IF('CIRC 01.'!H62=10,'CIRC 01.'!B62*1000,0)</f>
        <v>0</v>
      </c>
      <c r="U55" s="121"/>
      <c r="V55" s="31">
        <f>IF('CIRC 01.'!H62=6,'CIRC 01.'!B62*1000,0)</f>
        <v>0</v>
      </c>
      <c r="W55" s="121"/>
      <c r="X55" s="31">
        <f>IF('CIRC 01.'!H62=4,'CIRC 01.'!B62*1000,0)</f>
        <v>0</v>
      </c>
      <c r="Y55" s="121"/>
      <c r="Z55" s="14"/>
      <c r="AA55" s="124"/>
    </row>
    <row r="56" spans="7:27">
      <c r="G56" s="32">
        <f>'CIRC 01.'!A60</f>
        <v>0</v>
      </c>
      <c r="H56" s="31">
        <f>IF('CIRC 01.'!H60=95,'CIRC 01.'!B60*1000,0)</f>
        <v>0</v>
      </c>
      <c r="I56" s="121"/>
      <c r="J56" s="31">
        <f>IF('CIRC 01.'!H60=70,'CIRC 01.'!B60*1000,0)</f>
        <v>0</v>
      </c>
      <c r="K56" s="121"/>
      <c r="L56" s="31">
        <f>IF('CIRC 01.'!H60=50,'CIRC 01.'!B60*1000,0)</f>
        <v>0</v>
      </c>
      <c r="M56" s="121"/>
      <c r="N56" s="31">
        <f>IF('CIRC 01.'!H60=35,'CIRC 01.'!B60*1000,0)</f>
        <v>0</v>
      </c>
      <c r="O56" s="121"/>
      <c r="P56" s="31">
        <f>IF('CIRC 01.'!H60=25,'CIRC 01.'!B60*1000,0)</f>
        <v>0</v>
      </c>
      <c r="Q56" s="121"/>
      <c r="R56" s="31">
        <f>IF('CIRC 01.'!H57=16,'CIRC 01.'!B57*1000,0)</f>
        <v>0</v>
      </c>
      <c r="S56" s="121"/>
      <c r="T56" s="31">
        <f>IF('CIRC 01.'!H63=10,'CIRC 01.'!B63*1000,0)</f>
        <v>0</v>
      </c>
      <c r="U56" s="121"/>
      <c r="V56" s="31">
        <f>IF('CIRC 01.'!H63=6,'CIRC 01.'!B63*1000,0)</f>
        <v>0</v>
      </c>
      <c r="W56" s="121"/>
      <c r="X56" s="31">
        <f>IF('CIRC 01.'!H63=4,'CIRC 01.'!B63*1000,0)</f>
        <v>0</v>
      </c>
      <c r="Y56" s="121"/>
      <c r="Z56" s="14"/>
      <c r="AA56" s="124"/>
    </row>
    <row r="57" spans="7:27">
      <c r="G57" s="32">
        <f>'CIRC 01.'!A61</f>
        <v>0</v>
      </c>
      <c r="H57" s="31">
        <f>IF('CIRC 01.'!H61=95,'CIRC 01.'!B61*1000,0)</f>
        <v>0</v>
      </c>
      <c r="I57" s="121"/>
      <c r="J57" s="31">
        <f>IF('CIRC 01.'!H61=70,'CIRC 01.'!B61*1000,0)</f>
        <v>0</v>
      </c>
      <c r="K57" s="121"/>
      <c r="L57" s="31">
        <f>IF('CIRC 01.'!H61=50,'CIRC 01.'!B61*1000,0)</f>
        <v>0</v>
      </c>
      <c r="M57" s="121"/>
      <c r="N57" s="31">
        <f>IF('CIRC 01.'!H61=35,'CIRC 01.'!B61*1000,0)</f>
        <v>0</v>
      </c>
      <c r="O57" s="121"/>
      <c r="P57" s="31">
        <f>IF('CIRC 01.'!H61=25,'CIRC 01.'!B61*1000,0)</f>
        <v>0</v>
      </c>
      <c r="Q57" s="121"/>
      <c r="R57" s="31">
        <f>IF('CIRC 01.'!H58=16,'CIRC 01.'!B58*1000,0)</f>
        <v>0</v>
      </c>
      <c r="S57" s="121"/>
      <c r="T57" s="31">
        <f>IF('CIRC 01.'!H64=10,'CIRC 01.'!B64*1000,0)</f>
        <v>0</v>
      </c>
      <c r="U57" s="121"/>
      <c r="V57" s="31">
        <f>IF('CIRC 01.'!H64=6,'CIRC 01.'!B64*1000,0)</f>
        <v>0</v>
      </c>
      <c r="W57" s="121"/>
      <c r="X57" s="31">
        <f>IF('CIRC 01.'!H64=4,'CIRC 01.'!B64*1000,0)</f>
        <v>0</v>
      </c>
      <c r="Y57" s="121"/>
      <c r="Z57" s="14"/>
      <c r="AA57" s="124"/>
    </row>
    <row r="58" spans="7:27">
      <c r="G58" s="32">
        <f>'CIRC 01.'!A62</f>
        <v>0</v>
      </c>
      <c r="H58" s="31">
        <f>IF('CIRC 01.'!H62=95,'CIRC 01.'!B62*1000,0)</f>
        <v>0</v>
      </c>
      <c r="I58" s="121"/>
      <c r="J58" s="31">
        <f>IF('CIRC 01.'!H62=70,'CIRC 01.'!B62*1000,0)</f>
        <v>0</v>
      </c>
      <c r="K58" s="121"/>
      <c r="L58" s="31">
        <f>IF('CIRC 01.'!H62=50,'CIRC 01.'!B62*1000,0)</f>
        <v>0</v>
      </c>
      <c r="M58" s="121"/>
      <c r="N58" s="31">
        <f>IF('CIRC 01.'!H62=35,'CIRC 01.'!B62*1000,0)</f>
        <v>0</v>
      </c>
      <c r="O58" s="121"/>
      <c r="P58" s="31">
        <f>IF('CIRC 01.'!H62=25,'CIRC 01.'!B62*1000,0)</f>
        <v>0</v>
      </c>
      <c r="Q58" s="121"/>
      <c r="R58" s="31">
        <f>IF('CIRC 01.'!H59=16,'CIRC 01.'!B59*1000,0)</f>
        <v>0</v>
      </c>
      <c r="S58" s="121"/>
      <c r="T58" s="31">
        <f>IF('CIRC 01.'!H45=10,'CIRC 01.'!B45*1000,0)</f>
        <v>0</v>
      </c>
      <c r="U58" s="121"/>
      <c r="V58" s="31">
        <f>IF('CIRC 01.'!H65=6,'CIRC 01.'!B65*1000,0)</f>
        <v>0</v>
      </c>
      <c r="W58" s="121"/>
      <c r="X58" s="31">
        <f>IF('CIRC 01.'!H65=4,'CIRC 01.'!B65*1000,0)</f>
        <v>0</v>
      </c>
      <c r="Y58" s="121"/>
      <c r="Z58" s="14"/>
      <c r="AA58" s="124"/>
    </row>
    <row r="59" spans="7:27">
      <c r="G59" s="32">
        <f>'CIRC 01.'!A63</f>
        <v>0</v>
      </c>
      <c r="H59" s="31">
        <f>IF('CIRC 01.'!H63=95,'CIRC 01.'!B63*1000,0)</f>
        <v>0</v>
      </c>
      <c r="I59" s="121"/>
      <c r="J59" s="31">
        <f>IF('CIRC 01.'!H63=70,'CIRC 01.'!B63*1000,0)</f>
        <v>0</v>
      </c>
      <c r="K59" s="121"/>
      <c r="L59" s="31">
        <f>IF('CIRC 01.'!H63=50,'CIRC 01.'!B63*1000,0)</f>
        <v>0</v>
      </c>
      <c r="M59" s="121"/>
      <c r="N59" s="31">
        <f>IF('CIRC 01.'!H63=35,'CIRC 01.'!B63*1000,0)</f>
        <v>0</v>
      </c>
      <c r="O59" s="121"/>
      <c r="P59" s="31">
        <f>IF('CIRC 01.'!H63=25,'CIRC 01.'!B63*1000,0)</f>
        <v>0</v>
      </c>
      <c r="Q59" s="121"/>
      <c r="R59" s="31">
        <f>IF('CIRC 01.'!H60=16,'CIRC 01.'!B60*1000,0)</f>
        <v>0</v>
      </c>
      <c r="S59" s="121"/>
      <c r="T59" s="31">
        <f>IF('CIRC 01.'!H46=10,'CIRC 01.'!B46*1000,0)</f>
        <v>0</v>
      </c>
      <c r="U59" s="121"/>
      <c r="V59" s="31">
        <f>IF('CIRC 01.'!H66=6,'CIRC 01.'!B66*1000,0)</f>
        <v>0</v>
      </c>
      <c r="W59" s="121"/>
      <c r="X59" s="31">
        <f>IF('CIRC 01.'!H66=4,'CIRC 01.'!B66*1000,0)</f>
        <v>0</v>
      </c>
      <c r="Y59" s="121"/>
      <c r="Z59" s="14"/>
      <c r="AA59" s="124"/>
    </row>
    <row r="60" spans="7:27">
      <c r="G60" s="32">
        <f>'CIRC 01.'!A64</f>
        <v>0</v>
      </c>
      <c r="H60" s="31">
        <f>IF('CIRC 01.'!H64=95,'CIRC 01.'!B64*1000,0)</f>
        <v>0</v>
      </c>
      <c r="I60" s="121"/>
      <c r="J60" s="31">
        <f>IF('CIRC 01.'!H64=70,'CIRC 01.'!B64*1000,0)</f>
        <v>0</v>
      </c>
      <c r="K60" s="121"/>
      <c r="L60" s="31">
        <f>IF('CIRC 01.'!H64=50,'CIRC 01.'!B64*1000,0)</f>
        <v>0</v>
      </c>
      <c r="M60" s="121"/>
      <c r="N60" s="31">
        <f>IF('CIRC 01.'!H64=35,'CIRC 01.'!B64*1000,0)</f>
        <v>0</v>
      </c>
      <c r="O60" s="121"/>
      <c r="P60" s="31">
        <f>IF('CIRC 01.'!H64=25,'CIRC 01.'!B64*1000,0)</f>
        <v>0</v>
      </c>
      <c r="Q60" s="121"/>
      <c r="R60" s="31">
        <f>IF('CIRC 01.'!H61=16,'CIRC 01.'!B61*1000,0)</f>
        <v>0</v>
      </c>
      <c r="S60" s="121"/>
      <c r="T60" s="31">
        <f>IF('CIRC 01.'!H47=10,'CIRC 01.'!B47*1000,0)</f>
        <v>0</v>
      </c>
      <c r="U60" s="121"/>
      <c r="V60" s="31">
        <f>IF('CIRC 01.'!H67=6,'CIRC 01.'!B67*1000,0)</f>
        <v>0</v>
      </c>
      <c r="W60" s="121"/>
      <c r="X60" s="31">
        <f>IF('CIRC 01.'!H67=4,'CIRC 01.'!B67*1000,0)</f>
        <v>0</v>
      </c>
      <c r="Y60" s="121"/>
      <c r="Z60" s="14"/>
      <c r="AA60" s="124"/>
    </row>
    <row r="61" spans="7:27">
      <c r="G61" s="32">
        <f>'CIRC 01.'!A65</f>
        <v>0</v>
      </c>
      <c r="H61" s="31">
        <f>IF('CIRC 01.'!H65=95,'CIRC 01.'!B65*1000,0)</f>
        <v>0</v>
      </c>
      <c r="I61" s="121"/>
      <c r="J61" s="31">
        <f>IF('CIRC 01.'!H65=70,'CIRC 01.'!B65*1000,0)</f>
        <v>0</v>
      </c>
      <c r="K61" s="121"/>
      <c r="L61" s="31">
        <f>IF('CIRC 01.'!H65=50,'CIRC 01.'!B65*1000,0)</f>
        <v>0</v>
      </c>
      <c r="M61" s="121"/>
      <c r="N61" s="31">
        <f>IF('CIRC 01.'!H48=35,'CIRC 01.'!B48*1000,0)</f>
        <v>0</v>
      </c>
      <c r="O61" s="121"/>
      <c r="P61" s="31">
        <f>IF('CIRC 01.'!H65=25,'CIRC 01.'!B65*1000,0)</f>
        <v>0</v>
      </c>
      <c r="Q61" s="121"/>
      <c r="R61" s="31">
        <f>IF('CIRC 01.'!H62=16,'CIRC 01.'!B62*1000,0)</f>
        <v>0</v>
      </c>
      <c r="S61" s="121"/>
      <c r="T61" s="31">
        <f>IF('CIRC 01.'!H48=10,'CIRC 01.'!B48*1000,0)</f>
        <v>0</v>
      </c>
      <c r="U61" s="121"/>
      <c r="V61" s="31">
        <f>IF('CIRC 01.'!H68=6,'CIRC 01.'!B68*1000,0)</f>
        <v>0</v>
      </c>
      <c r="W61" s="121"/>
      <c r="X61" s="31">
        <f>IF('CIRC 01.'!H68=4,'CIRC 01.'!B68*1000,0)</f>
        <v>0</v>
      </c>
      <c r="Y61" s="121"/>
      <c r="Z61" s="14"/>
      <c r="AA61" s="124"/>
    </row>
    <row r="62" spans="7:27">
      <c r="G62" s="32">
        <f>'CIRC 01.'!A66</f>
        <v>0</v>
      </c>
      <c r="H62" s="31">
        <f>IF('CIRC 01.'!H66=95,'CIRC 01.'!B66*1000,0)</f>
        <v>0</v>
      </c>
      <c r="I62" s="121"/>
      <c r="J62" s="31">
        <f>IF('CIRC 01.'!H66=70,'CIRC 01.'!B66*1000,0)</f>
        <v>0</v>
      </c>
      <c r="K62" s="121"/>
      <c r="L62" s="31">
        <f>IF('CIRC 01.'!H66=50,'CIRC 01.'!B66*1000,0)</f>
        <v>0</v>
      </c>
      <c r="M62" s="121"/>
      <c r="N62" s="31">
        <f>IF('CIRC 01.'!H49=35,'CIRC 01.'!B49*1000,0)</f>
        <v>0</v>
      </c>
      <c r="O62" s="121"/>
      <c r="P62" s="31">
        <f>IF('CIRC 01.'!H49=25,'CIRC 01.'!B49*1000,0)</f>
        <v>0</v>
      </c>
      <c r="Q62" s="121"/>
      <c r="R62" s="31">
        <f>IF('CIRC 01.'!H63=16,'CIRC 01.'!B63*1000,0)</f>
        <v>0</v>
      </c>
      <c r="S62" s="121"/>
      <c r="T62" s="31">
        <f>IF('CIRC 01.'!H49=10,'CIRC 01.'!B49*1000,0)</f>
        <v>0</v>
      </c>
      <c r="U62" s="121"/>
      <c r="V62" s="31">
        <f>IF('CIRC 01.'!H69=6,'CIRC 01.'!B69*1000,0)</f>
        <v>0</v>
      </c>
      <c r="W62" s="121"/>
      <c r="X62" s="31">
        <f>IF('CIRC 01.'!H69=4,'CIRC 01.'!B69*1000,0)</f>
        <v>0</v>
      </c>
      <c r="Y62" s="121"/>
      <c r="Z62" s="14"/>
      <c r="AA62" s="124"/>
    </row>
    <row r="63" spans="7:27">
      <c r="G63" s="32">
        <f>'CIRC 01.'!A67</f>
        <v>0</v>
      </c>
      <c r="H63" s="31">
        <f>IF('CIRC 01.'!H67=95,'CIRC 01.'!B67*1000,0)</f>
        <v>0</v>
      </c>
      <c r="I63" s="121"/>
      <c r="J63" s="31">
        <f>IF('CIRC 01.'!H64=70,'CIRC 01.'!B64*1000,0)</f>
        <v>0</v>
      </c>
      <c r="K63" s="121"/>
      <c r="L63" s="31">
        <f>IF('CIRC 01.'!H67=50,'CIRC 01.'!B67*1000,0)</f>
        <v>0</v>
      </c>
      <c r="M63" s="121"/>
      <c r="N63" s="31">
        <f>IF('CIRC 01.'!H50=35,'CIRC 01.'!B50*1000,0)</f>
        <v>0</v>
      </c>
      <c r="O63" s="121"/>
      <c r="P63" s="31">
        <f>IF('CIRC 01.'!H50=25,'CIRC 01.'!B50*1000,0)</f>
        <v>0</v>
      </c>
      <c r="Q63" s="121"/>
      <c r="R63" s="31">
        <f>IF('CIRC 01.'!H64=16,'CIRC 01.'!B64*1000,0)</f>
        <v>0</v>
      </c>
      <c r="S63" s="121"/>
      <c r="T63" s="31">
        <f>IF('CIRC 01.'!H50=10,'CIRC 01.'!B50*1000,0)</f>
        <v>0</v>
      </c>
      <c r="U63" s="121"/>
      <c r="V63" s="31">
        <f>IF('CIRC 01.'!H70=6,'CIRC 01.'!B70*1000,0)</f>
        <v>0</v>
      </c>
      <c r="W63" s="121"/>
      <c r="X63" s="31">
        <f>IF('CIRC 01.'!H70=4,'CIRC 01.'!B70*1000,0)</f>
        <v>0</v>
      </c>
      <c r="Y63" s="121"/>
      <c r="Z63" s="14"/>
      <c r="AA63" s="124"/>
    </row>
    <row r="64" spans="7:27">
      <c r="G64" s="32">
        <f>'CIRC 01.'!A68</f>
        <v>0</v>
      </c>
      <c r="H64" s="31">
        <f>IF('CIRC 01.'!H68=95,'CIRC 01.'!B68*1000,0)</f>
        <v>0</v>
      </c>
      <c r="I64" s="121"/>
      <c r="J64" s="31">
        <f>IF('CIRC 01.'!H65=70,'CIRC 01.'!B65*1000,0)</f>
        <v>0</v>
      </c>
      <c r="K64" s="121"/>
      <c r="L64" s="31">
        <f>IF('CIRC 01.'!H68=50,'CIRC 01.'!B68*1000,0)</f>
        <v>0</v>
      </c>
      <c r="M64" s="121"/>
      <c r="N64" s="31">
        <f>IF('CIRC 01.'!H51=35,'CIRC 01.'!B51*1000,0)</f>
        <v>0</v>
      </c>
      <c r="O64" s="121"/>
      <c r="P64" s="31">
        <f>IF('CIRC 01.'!H51=25,'CIRC 01.'!B51*1000,0)</f>
        <v>0</v>
      </c>
      <c r="Q64" s="121"/>
      <c r="R64" s="31">
        <f>IF('CIRC 01.'!H65=16,'CIRC 01.'!B65*1000,0)</f>
        <v>0</v>
      </c>
      <c r="S64" s="121"/>
      <c r="T64" s="31">
        <f>IF('CIRC 01.'!H51=10,'CIRC 01.'!B51*1000,0)</f>
        <v>0</v>
      </c>
      <c r="U64" s="121"/>
      <c r="V64" s="31">
        <f>IF('CIRC 01.'!H71=6,'CIRC 01.'!B71*1000,0)</f>
        <v>0</v>
      </c>
      <c r="W64" s="121"/>
      <c r="X64" s="31">
        <f>IF('CIRC 01.'!H71=4,'CIRC 01.'!B71*1000,0)</f>
        <v>0</v>
      </c>
      <c r="Y64" s="121"/>
      <c r="Z64" s="14"/>
      <c r="AA64" s="124"/>
    </row>
    <row r="65" spans="7:27">
      <c r="G65" s="32">
        <f>'CIRC 01.'!A69</f>
        <v>0</v>
      </c>
      <c r="H65" s="31">
        <f>IF('CIRC 01.'!H69=95,'CIRC 01.'!B69*1000,0)</f>
        <v>0</v>
      </c>
      <c r="I65" s="121"/>
      <c r="J65" s="31">
        <f>IF('CIRC 01.'!H66=70,'CIRC 01.'!B66*1000,0)</f>
        <v>0</v>
      </c>
      <c r="K65" s="121"/>
      <c r="L65" s="31">
        <f>IF('CIRC 01.'!H69=50,'CIRC 01.'!B69*1000,0)</f>
        <v>0</v>
      </c>
      <c r="M65" s="121"/>
      <c r="N65" s="31">
        <f>IF('CIRC 01.'!H52=35,'CIRC 01.'!B52*1000,0)</f>
        <v>0</v>
      </c>
      <c r="O65" s="121"/>
      <c r="P65" s="31">
        <f>IF('CIRC 01.'!H52=25,'CIRC 01.'!B52*1000,0)</f>
        <v>0</v>
      </c>
      <c r="Q65" s="121"/>
      <c r="R65" s="31">
        <f>IF('CIRC 01.'!H66=16,'CIRC 01.'!B66*1000,0)</f>
        <v>0</v>
      </c>
      <c r="S65" s="121"/>
      <c r="T65" s="31">
        <f>IF('CIRC 01.'!H52=10,'CIRC 01.'!B52*1000,0)</f>
        <v>0</v>
      </c>
      <c r="U65" s="121"/>
      <c r="V65" s="31">
        <f>IF('CIRC 01.'!H72=6,'CIRC 01.'!B72*1000,0)</f>
        <v>0</v>
      </c>
      <c r="W65" s="121"/>
      <c r="X65" s="31">
        <f>IF('CIRC 01.'!H72=4,'CIRC 01.'!B72*1000,0)</f>
        <v>0</v>
      </c>
      <c r="Y65" s="121"/>
      <c r="Z65" s="14"/>
      <c r="AA65" s="124"/>
    </row>
    <row r="66" spans="7:27">
      <c r="G66" s="32">
        <f>'CIRC 01.'!A70</f>
        <v>0</v>
      </c>
      <c r="H66" s="31">
        <f>IF('CIRC 01.'!H70=95,'CIRC 01.'!B70*1000,0)</f>
        <v>0</v>
      </c>
      <c r="I66" s="121"/>
      <c r="J66" s="31">
        <f>IF('CIRC 01.'!H67=70,'CIRC 01.'!B67*1000,0)</f>
        <v>0</v>
      </c>
      <c r="K66" s="121"/>
      <c r="L66" s="31">
        <f>IF('CIRC 01.'!H70=50,'CIRC 01.'!B70*1000,0)</f>
        <v>0</v>
      </c>
      <c r="M66" s="121"/>
      <c r="N66" s="31">
        <f>IF('CIRC 01.'!H53=35,'CIRC 01.'!B53*1000,0)</f>
        <v>0</v>
      </c>
      <c r="O66" s="121"/>
      <c r="P66" s="31">
        <f>IF('CIRC 01.'!H53=25,'CIRC 01.'!B53*1000,0)</f>
        <v>0</v>
      </c>
      <c r="Q66" s="121"/>
      <c r="R66" s="31">
        <f>IF('CIRC 01.'!H67=16,'CIRC 01.'!B67*1000,0)</f>
        <v>0</v>
      </c>
      <c r="S66" s="121"/>
      <c r="T66" s="31">
        <f>IF('CIRC 01.'!H53=10,'CIRC 01.'!B53*1000,0)</f>
        <v>0</v>
      </c>
      <c r="U66" s="121"/>
      <c r="V66" s="31">
        <f>IF('CIRC 01.'!H73=6,'CIRC 01.'!B73*1000,0)</f>
        <v>0</v>
      </c>
      <c r="W66" s="121"/>
      <c r="X66" s="31">
        <f>IF('CIRC 01.'!H73=4,'CIRC 01.'!B73*1000,0)</f>
        <v>0</v>
      </c>
      <c r="Y66" s="121"/>
      <c r="Z66" s="14"/>
      <c r="AA66" s="124"/>
    </row>
    <row r="67" spans="7:27">
      <c r="G67" s="32">
        <f>'CIRC 01.'!A71</f>
        <v>0</v>
      </c>
      <c r="H67" s="31">
        <f>IF('CIRC 01.'!H71=95,'CIRC 01.'!B71*1000,0)</f>
        <v>0</v>
      </c>
      <c r="I67" s="121"/>
      <c r="J67" s="31">
        <f>IF('CIRC 01.'!H68=70,'CIRC 01.'!B68*1000,0)</f>
        <v>0</v>
      </c>
      <c r="K67" s="121"/>
      <c r="L67" s="31">
        <f>IF('CIRC 01.'!H71=50,'CIRC 01.'!B71*1000,0)</f>
        <v>0</v>
      </c>
      <c r="M67" s="121"/>
      <c r="N67" s="31">
        <f>IF('CIRC 01.'!H54=35,'CIRC 01.'!B54*1000,0)</f>
        <v>0</v>
      </c>
      <c r="O67" s="121"/>
      <c r="P67" s="31">
        <f>IF('CIRC 01.'!H54=25,'CIRC 01.'!B54*1000,0)</f>
        <v>0</v>
      </c>
      <c r="Q67" s="121"/>
      <c r="R67" s="31">
        <f>IF('CIRC 01.'!H68=16,'CIRC 01.'!B68*1000,0)</f>
        <v>0</v>
      </c>
      <c r="S67" s="121"/>
      <c r="T67" s="31">
        <f>IF('CIRC 01.'!H54=10,'CIRC 01.'!B54*1000,0)</f>
        <v>0</v>
      </c>
      <c r="U67" s="121"/>
      <c r="V67" s="31">
        <f>IF('CIRC 01.'!H74=6,'CIRC 01.'!B74*1000,0)</f>
        <v>0</v>
      </c>
      <c r="W67" s="121"/>
      <c r="X67" s="31">
        <f>IF('CIRC 01.'!H74=4,'CIRC 01.'!B74*1000,0)</f>
        <v>0</v>
      </c>
      <c r="Y67" s="121"/>
      <c r="Z67" s="14"/>
      <c r="AA67" s="124"/>
    </row>
    <row r="68" spans="7:27">
      <c r="G68" s="32">
        <f>'CIRC 01.'!A72</f>
        <v>0</v>
      </c>
      <c r="H68" s="31">
        <f>IF('CIRC 01.'!H72=95,'CIRC 01.'!B72*1000,0)</f>
        <v>0</v>
      </c>
      <c r="I68" s="121"/>
      <c r="J68" s="31">
        <f>IF('CIRC 01.'!H64=70,'CIRC 01.'!B64*1000,0)</f>
        <v>0</v>
      </c>
      <c r="K68" s="121"/>
      <c r="L68" s="31">
        <f>IF('CIRC 01.'!H72=50,'CIRC 01.'!B72*1000,0)</f>
        <v>0</v>
      </c>
      <c r="M68" s="121"/>
      <c r="N68" s="31">
        <f>IF('CIRC 01.'!H55=35,'CIRC 01.'!B55*1000,0)</f>
        <v>0</v>
      </c>
      <c r="O68" s="121"/>
      <c r="P68" s="31">
        <f>IF('CIRC 01.'!H55=25,'CIRC 01.'!B55*1000,0)</f>
        <v>0</v>
      </c>
      <c r="Q68" s="121"/>
      <c r="R68" s="31">
        <f>IF('CIRC 01.'!H69=16,'CIRC 01.'!B69*1000,0)</f>
        <v>0</v>
      </c>
      <c r="S68" s="121"/>
      <c r="T68" s="31">
        <f>IF('CIRC 01.'!H55=10,'CIRC 01.'!B55*1000,0)</f>
        <v>0</v>
      </c>
      <c r="U68" s="121"/>
      <c r="V68" s="31">
        <f>IF('CIRC 01.'!H75=6,'CIRC 01.'!B75*1000,0)</f>
        <v>0</v>
      </c>
      <c r="W68" s="121"/>
      <c r="X68" s="31">
        <f>IF('CIRC 01.'!H43=4,'CIRC 01.'!D43*1000,0)</f>
        <v>0</v>
      </c>
      <c r="Y68" s="121"/>
      <c r="Z68" s="14"/>
      <c r="AA68" s="124"/>
    </row>
    <row r="69" spans="7:27">
      <c r="G69" s="32">
        <f>'CIRC 01.'!A73</f>
        <v>0</v>
      </c>
      <c r="H69" s="31">
        <f>IF('CIRC 01.'!H63=95,'CIRC 01.'!B63*1000,0)</f>
        <v>0</v>
      </c>
      <c r="I69" s="121"/>
      <c r="J69" s="31">
        <f>IF('CIRC 01.'!H65=70,'CIRC 01.'!B65*1000,0)</f>
        <v>0</v>
      </c>
      <c r="K69" s="121"/>
      <c r="L69" s="31">
        <f>IF('CIRC 01.'!H73=50,'CIRC 01.'!B73*1000,0)</f>
        <v>0</v>
      </c>
      <c r="M69" s="121"/>
      <c r="N69" s="31">
        <f>IF('CIRC 01.'!H56=35,'CIRC 01.'!B56*1000,0)</f>
        <v>0</v>
      </c>
      <c r="O69" s="121"/>
      <c r="P69" s="31">
        <f>IF('CIRC 01.'!H56=25,'CIRC 01.'!B56*1000,0)</f>
        <v>0</v>
      </c>
      <c r="Q69" s="121"/>
      <c r="R69" s="31">
        <f>IF('CIRC 01.'!H70=16,'CIRC 01.'!B70*1000,0)</f>
        <v>0</v>
      </c>
      <c r="S69" s="121"/>
      <c r="T69" s="31">
        <f>IF('CIRC 01.'!H56=10,'CIRC 01.'!B56*1000,0)</f>
        <v>0</v>
      </c>
      <c r="U69" s="121"/>
      <c r="V69" s="31">
        <f>IF('CIRC 01.'!H56=6,'CIRC 01.'!B56*1000,0)</f>
        <v>0</v>
      </c>
      <c r="W69" s="121"/>
      <c r="X69" s="31">
        <f>IF('CIRC 01.'!H44=4,'CIRC 01.'!D44*1000,0)</f>
        <v>0</v>
      </c>
      <c r="Y69" s="121"/>
      <c r="Z69" s="14"/>
      <c r="AA69" s="124"/>
    </row>
    <row r="70" spans="7:27">
      <c r="G70" s="32">
        <f>'CIRC 01.'!A74</f>
        <v>0</v>
      </c>
      <c r="H70" s="31">
        <f>IF('CIRC 01.'!H64=95,'CIRC 01.'!B64*1000,0)</f>
        <v>0</v>
      </c>
      <c r="I70" s="121"/>
      <c r="J70" s="31">
        <f>IF('CIRC 01.'!H66=70,'CIRC 01.'!B66*1000,0)</f>
        <v>0</v>
      </c>
      <c r="K70" s="121"/>
      <c r="L70" s="31">
        <f>IF('CIRC 01.'!H74=50,'CIRC 01.'!B74*1000,0)</f>
        <v>0</v>
      </c>
      <c r="M70" s="121"/>
      <c r="N70" s="31">
        <f>IF('CIRC 01.'!H57=35,'CIRC 01.'!B57*1000,0)</f>
        <v>0</v>
      </c>
      <c r="O70" s="121"/>
      <c r="P70" s="31">
        <f>IF('CIRC 01.'!H57=25,'CIRC 01.'!B57*1000,0)</f>
        <v>0</v>
      </c>
      <c r="Q70" s="121"/>
      <c r="R70" s="31">
        <f>IF('CIRC 01.'!H71=16,'CIRC 01.'!B71*1000,0)</f>
        <v>0</v>
      </c>
      <c r="S70" s="121"/>
      <c r="T70" s="31">
        <f>IF('CIRC 01.'!H57=10,'CIRC 01.'!B57*1000,0)</f>
        <v>0</v>
      </c>
      <c r="U70" s="121"/>
      <c r="V70" s="31">
        <f>IF('CIRC 01.'!H57=6,'CIRC 01.'!B57*1000,0)</f>
        <v>0</v>
      </c>
      <c r="W70" s="121"/>
      <c r="X70" s="31">
        <f>IF('CIRC 01.'!H45=4,'CIRC 01.'!D45*1000,0)</f>
        <v>0</v>
      </c>
      <c r="Y70" s="121"/>
      <c r="Z70" s="14"/>
      <c r="AA70" s="124"/>
    </row>
    <row r="71" spans="7:27">
      <c r="G71" s="32">
        <f>'CIRC 01.'!A75</f>
        <v>0</v>
      </c>
      <c r="H71" s="31">
        <f>IF('CIRC 01.'!H65=95,'CIRC 01.'!B65*1000,0)</f>
        <v>0</v>
      </c>
      <c r="I71" s="121"/>
      <c r="J71" s="31">
        <f>IF('CIRC 01.'!H43=70,'CIRC 01.'!B43*1000,0)</f>
        <v>0</v>
      </c>
      <c r="K71" s="121"/>
      <c r="L71" s="31">
        <f>IF('CIRC 01.'!H75=50,'CIRC 01.'!B75*1000,0)</f>
        <v>0</v>
      </c>
      <c r="M71" s="121"/>
      <c r="N71" s="31">
        <f>IF('CIRC 01.'!H58=35,'CIRC 01.'!B58*1000,0)</f>
        <v>0</v>
      </c>
      <c r="O71" s="121"/>
      <c r="P71" s="31">
        <f>IF('CIRC 01.'!H58=25,'CIRC 01.'!B58*1000,0)</f>
        <v>0</v>
      </c>
      <c r="Q71" s="121"/>
      <c r="R71" s="31">
        <f>IF('CIRC 01.'!H43=16,'CIRC 01.'!B43*1000,0)</f>
        <v>0</v>
      </c>
      <c r="S71" s="121"/>
      <c r="T71" s="31">
        <f>IF('CIRC 01.'!H58=10,'CIRC 01.'!B58*1000,0)</f>
        <v>0</v>
      </c>
      <c r="U71" s="121"/>
      <c r="V71" s="31">
        <f>IF('CIRC 01.'!H65=6,'CIRC 01.'!B65*1000,0)</f>
        <v>0</v>
      </c>
      <c r="W71" s="121"/>
      <c r="X71" s="31">
        <f>IF('CIRC 01.'!H46=4,'CIRC 01.'!D46*1000,0)</f>
        <v>0</v>
      </c>
      <c r="Y71" s="121"/>
      <c r="Z71" s="14"/>
      <c r="AA71" s="124"/>
    </row>
    <row r="72" spans="7:27">
      <c r="G72" s="32">
        <f>'CIRC 01.'!A76</f>
        <v>0</v>
      </c>
      <c r="H72" s="31">
        <f>IF('CIRC 01.'!H66=95,'CIRC 01.'!B66*1000,0)</f>
        <v>0</v>
      </c>
      <c r="I72" s="121"/>
      <c r="J72" s="31">
        <f>IF('CIRC 01.'!H44=70,'CIRC 01.'!B44*1000,0)</f>
        <v>0</v>
      </c>
      <c r="K72" s="121"/>
      <c r="L72" s="31">
        <f>IF('CIRC 01.'!H76=50,'CIRC 01.'!B76*1000,0)</f>
        <v>0</v>
      </c>
      <c r="M72" s="121"/>
      <c r="N72" s="31">
        <f>IF('CIRC 01.'!H59=35,'CIRC 01.'!B59*1000,0)</f>
        <v>0</v>
      </c>
      <c r="O72" s="121"/>
      <c r="P72" s="31">
        <f>IF('CIRC 01.'!H59=25,'CIRC 01.'!B59*1000,0)</f>
        <v>0</v>
      </c>
      <c r="Q72" s="121"/>
      <c r="R72" s="31">
        <f>IF('CIRC 01.'!H44=16,'CIRC 01.'!B44*1000,0)</f>
        <v>0</v>
      </c>
      <c r="S72" s="121"/>
      <c r="T72" s="31">
        <f>IF('CIRC 01.'!H59=10,'CIRC 01.'!B59*1000,0)</f>
        <v>0</v>
      </c>
      <c r="U72" s="121"/>
      <c r="V72" s="31">
        <f>IF('CIRC 01.'!H66=6,'CIRC 01.'!B66*1000,0)</f>
        <v>0</v>
      </c>
      <c r="W72" s="121"/>
      <c r="X72" s="31">
        <f>IF('CIRC 01.'!H47=4,'CIRC 01.'!D47*1000,0)</f>
        <v>0</v>
      </c>
      <c r="Y72" s="121"/>
      <c r="Z72" s="14"/>
      <c r="AA72" s="124"/>
    </row>
    <row r="73" spans="7:27">
      <c r="G73" s="32">
        <f>'CIRC 01.'!A45</f>
        <v>0</v>
      </c>
      <c r="H73" s="31">
        <f>IF('CIRC 01.'!H45=95,'CIRC 01.'!B45*1000,0)</f>
        <v>0</v>
      </c>
      <c r="I73" s="121"/>
      <c r="J73" s="31">
        <f>IF('CIRC 01.'!H45=70,'CIRC 01.'!B45*1000,0)</f>
        <v>0</v>
      </c>
      <c r="K73" s="121"/>
      <c r="L73" s="31">
        <f>IF('CIRC 01.'!H77=50,'CIRC 01.'!B77*1000,0)</f>
        <v>0</v>
      </c>
      <c r="M73" s="121"/>
      <c r="N73" s="31">
        <f>IF('CIRC 01.'!H45=35,'CIRC 01.'!B45*1000,0)</f>
        <v>0</v>
      </c>
      <c r="O73" s="121"/>
      <c r="P73" s="31">
        <f>IF('CIRC 01.'!H60=25,'CIRC 01.'!B60*1000,0)</f>
        <v>0</v>
      </c>
      <c r="Q73" s="121"/>
      <c r="R73" s="31">
        <f>IF('CIRC 01.'!H45=16,'CIRC 01.'!B45*1000,0)</f>
        <v>0</v>
      </c>
      <c r="S73" s="121"/>
      <c r="T73" s="31">
        <f>IF('CIRC 01.'!H60=10,'CIRC 01.'!B60*1000,0)</f>
        <v>0</v>
      </c>
      <c r="U73" s="121"/>
      <c r="V73" s="31">
        <f>IF('CIRC 01.'!H67=6,'CIRC 01.'!B67*1000,0)</f>
        <v>0</v>
      </c>
      <c r="W73" s="121"/>
      <c r="X73" s="31">
        <f>IF('CIRC 01.'!H48=4,'CIRC 01.'!D48*1000,0)</f>
        <v>0</v>
      </c>
      <c r="Y73" s="121"/>
      <c r="Z73" s="14"/>
      <c r="AA73" s="124"/>
    </row>
    <row r="74" spans="7:27">
      <c r="G74" s="32">
        <f>'CIRC 01.'!A46</f>
        <v>0</v>
      </c>
      <c r="H74" s="31">
        <f>IF('CIRC 01.'!H46=95,'CIRC 01.'!B46*1000,0)</f>
        <v>0</v>
      </c>
      <c r="I74" s="121"/>
      <c r="J74" s="31">
        <f>IF('CIRC 01.'!H46=70,'CIRC 01.'!B46*1000,0)</f>
        <v>0</v>
      </c>
      <c r="K74" s="121"/>
      <c r="L74" s="31">
        <f>IF('CIRC 01.'!H78=50,'CIRC 01.'!B78*1000,0)</f>
        <v>0</v>
      </c>
      <c r="M74" s="121"/>
      <c r="N74" s="31">
        <f>IF('CIRC 01.'!H46=35,'CIRC 01.'!B46*1000,0)</f>
        <v>0</v>
      </c>
      <c r="O74" s="121"/>
      <c r="P74" s="31">
        <f>IF('CIRC 01.'!H61=25,'CIRC 01.'!B61*1000,0)</f>
        <v>0</v>
      </c>
      <c r="Q74" s="121"/>
      <c r="R74" s="31">
        <f>IF('CIRC 01.'!H46=16,'CIRC 01.'!B46*1000,0)</f>
        <v>0</v>
      </c>
      <c r="S74" s="121"/>
      <c r="T74" s="31">
        <f>IF('CIRC 01.'!H61=10,'CIRC 01.'!B61*1000,0)</f>
        <v>0</v>
      </c>
      <c r="U74" s="121"/>
      <c r="V74" s="31">
        <f>IF('CIRC 01.'!H68=6,'CIRC 01.'!B68*1000,0)</f>
        <v>0</v>
      </c>
      <c r="W74" s="121"/>
      <c r="X74" s="31">
        <f>IF('CIRC 01.'!H49=4,'CIRC 01.'!D49*1000,0)</f>
        <v>0</v>
      </c>
      <c r="Y74" s="121"/>
      <c r="Z74" s="14"/>
      <c r="AA74" s="124"/>
    </row>
    <row r="75" spans="7:27">
      <c r="G75" s="32">
        <f>'CIRC 01.'!A47</f>
        <v>0</v>
      </c>
      <c r="H75" s="31">
        <f>IF('CIRC 01.'!H47=95,'CIRC 01.'!B47*1000,0)</f>
        <v>0</v>
      </c>
      <c r="I75" s="121"/>
      <c r="J75" s="31">
        <f>IF('CIRC 01.'!H47=70,'CIRC 01.'!B47*1000,0)</f>
        <v>0</v>
      </c>
      <c r="K75" s="121"/>
      <c r="L75" s="31">
        <f>IF('CIRC 01.'!H79=50,'CIRC 01.'!B79*1000,0)</f>
        <v>0</v>
      </c>
      <c r="M75" s="121"/>
      <c r="N75" s="31">
        <f>IF('CIRC 01.'!H47=35,'CIRC 01.'!B47*1000,0)</f>
        <v>0</v>
      </c>
      <c r="O75" s="121"/>
      <c r="P75" s="31">
        <f>IF('CIRC 01.'!H62=25,'CIRC 01.'!B62*1000,0)</f>
        <v>0</v>
      </c>
      <c r="Q75" s="121"/>
      <c r="R75" s="31">
        <f>IF('CIRC 01.'!H47=16,'CIRC 01.'!B47*1000,0)</f>
        <v>0</v>
      </c>
      <c r="S75" s="121"/>
      <c r="T75" s="31">
        <f>IF('CIRC 01.'!H62=10,'CIRC 01.'!B62*1000,0)</f>
        <v>0</v>
      </c>
      <c r="U75" s="121"/>
      <c r="V75" s="31">
        <f>IF('CIRC 01.'!H69=6,'CIRC 01.'!B69*1000,0)</f>
        <v>0</v>
      </c>
      <c r="W75" s="121"/>
      <c r="X75" s="31">
        <f>IF('CIRC 01.'!H50=4,'CIRC 01.'!D50*1000,0)</f>
        <v>0</v>
      </c>
      <c r="Y75" s="121"/>
      <c r="Z75" s="14"/>
      <c r="AA75" s="124"/>
    </row>
    <row r="76" spans="7:27">
      <c r="G76" s="32">
        <f>'CIRC 01.'!A48</f>
        <v>0</v>
      </c>
      <c r="H76" s="31">
        <f>IF('CIRC 01.'!H48=95,'CIRC 01.'!B48*1000,0)</f>
        <v>0</v>
      </c>
      <c r="I76" s="121"/>
      <c r="J76" s="31">
        <f>IF('CIRC 01.'!H48=70,'CIRC 01.'!B48*1000,0)</f>
        <v>0</v>
      </c>
      <c r="K76" s="121"/>
      <c r="L76" s="31">
        <f>IF('CIRC 01.'!H80=50,'CIRC 01.'!B80*1000,0)</f>
        <v>0</v>
      </c>
      <c r="M76" s="121"/>
      <c r="N76" s="31">
        <f>IF('CIRC 01.'!H48=35,'CIRC 01.'!B48*1000,0)</f>
        <v>0</v>
      </c>
      <c r="O76" s="121"/>
      <c r="P76" s="31">
        <f>IF('CIRC 01.'!H63=25,'CIRC 01.'!B63*1000,0)</f>
        <v>0</v>
      </c>
      <c r="Q76" s="121"/>
      <c r="R76" s="31">
        <f>IF('CIRC 01.'!H48=16,'CIRC 01.'!B48*1000,0)</f>
        <v>0</v>
      </c>
      <c r="S76" s="121"/>
      <c r="T76" s="31">
        <f>IF('CIRC 01.'!H63=10,'CIRC 01.'!B63*1000,0)</f>
        <v>0</v>
      </c>
      <c r="U76" s="121"/>
      <c r="V76" s="31">
        <f>IF('CIRC 01.'!H48=6,'CIRC 01.'!B48*1000,0)</f>
        <v>0</v>
      </c>
      <c r="W76" s="121"/>
      <c r="X76" s="31">
        <f>IF('CIRC 01.'!H51=4,'CIRC 01.'!D51*1000,0)</f>
        <v>0</v>
      </c>
      <c r="Y76" s="121"/>
      <c r="Z76" s="14"/>
      <c r="AA76" s="124"/>
    </row>
    <row r="77" spans="7:27">
      <c r="G77" s="32">
        <f>'CIRC 01.'!A49</f>
        <v>0</v>
      </c>
      <c r="H77" s="31">
        <f>IF('CIRC 01.'!H49=95,'CIRC 01.'!B49*1000,0)</f>
        <v>0</v>
      </c>
      <c r="I77" s="121"/>
      <c r="J77" s="31">
        <f>IF('CIRC 01.'!H49=70,'CIRC 01.'!B49*1000,0)</f>
        <v>0</v>
      </c>
      <c r="K77" s="121"/>
      <c r="L77" s="31">
        <f>IF('CIRC 01.'!H81=50,'CIRC 01.'!B81*1000,0)</f>
        <v>0</v>
      </c>
      <c r="M77" s="121"/>
      <c r="N77" s="31">
        <f>IF('CIRC 01.'!H49=35,'CIRC 01.'!B49*1000,0)</f>
        <v>0</v>
      </c>
      <c r="O77" s="121"/>
      <c r="P77" s="31">
        <f>IF('CIRC 01.'!H49=25,'CIRC 01.'!B49*1000,0)</f>
        <v>0</v>
      </c>
      <c r="Q77" s="121"/>
      <c r="R77" s="31">
        <f>IF('CIRC 01.'!H49=16,'CIRC 01.'!B49*1000,0)</f>
        <v>0</v>
      </c>
      <c r="S77" s="121"/>
      <c r="T77" s="31">
        <f>IF('CIRC 01.'!H64=10,'CIRC 01.'!B64*1000,0)</f>
        <v>0</v>
      </c>
      <c r="U77" s="121"/>
      <c r="V77" s="31">
        <f>IF('CIRC 01.'!H49=6,'CIRC 01.'!B49*1000,0)</f>
        <v>0</v>
      </c>
      <c r="W77" s="121"/>
      <c r="X77" s="31">
        <f>IF('CIRC 01.'!H52=4,'CIRC 01.'!D52*1000,0)</f>
        <v>0</v>
      </c>
      <c r="Y77" s="121"/>
      <c r="Z77" s="14"/>
      <c r="AA77" s="124"/>
    </row>
    <row r="78" spans="7:27">
      <c r="G78" s="32">
        <f>'CIRC 01.'!A50</f>
        <v>0</v>
      </c>
      <c r="H78" s="31">
        <f>IF('CIRC 01.'!H50=95,'CIRC 01.'!B50*1000,0)</f>
        <v>0</v>
      </c>
      <c r="I78" s="121"/>
      <c r="J78" s="31">
        <f>IF('CIRC 01.'!H50=70,'CIRC 01.'!B50*1000,0)</f>
        <v>0</v>
      </c>
      <c r="K78" s="121"/>
      <c r="L78" s="31">
        <f>IF('CIRC 01.'!H82=50,'CIRC 01.'!B82*1000,0)</f>
        <v>0</v>
      </c>
      <c r="M78" s="121"/>
      <c r="N78" s="31">
        <f>IF('CIRC 01.'!H50=35,'CIRC 01.'!B50*1000,0)</f>
        <v>0</v>
      </c>
      <c r="O78" s="121"/>
      <c r="P78" s="31">
        <f>IF('CIRC 01.'!H50=25,'CIRC 01.'!B50*1000,0)</f>
        <v>0</v>
      </c>
      <c r="Q78" s="121"/>
      <c r="R78" s="31">
        <f>IF('CIRC 01.'!H50=16,'CIRC 01.'!B50*1000,0)</f>
        <v>0</v>
      </c>
      <c r="S78" s="121"/>
      <c r="T78" s="31">
        <f>IF('CIRC 01.'!H65=10,'CIRC 01.'!B65*1000,0)</f>
        <v>0</v>
      </c>
      <c r="U78" s="121"/>
      <c r="V78" s="31">
        <f>IF('CIRC 01.'!H50=6,'CIRC 01.'!B50*1000,0)</f>
        <v>0</v>
      </c>
      <c r="W78" s="121"/>
      <c r="X78" s="31">
        <f>IF('CIRC 01.'!H53=4,'CIRC 01.'!D53*1000,0)</f>
        <v>0</v>
      </c>
      <c r="Y78" s="121"/>
      <c r="Z78" s="14"/>
      <c r="AA78" s="124"/>
    </row>
    <row r="79" spans="7:27">
      <c r="G79" s="32">
        <f>'CIRC 01.'!A51</f>
        <v>0</v>
      </c>
      <c r="H79" s="31">
        <f>IF('CIRC 01.'!H51=95,'CIRC 01.'!B51*1000,0)</f>
        <v>0</v>
      </c>
      <c r="I79" s="121"/>
      <c r="J79" s="31">
        <f>IF('CIRC 01.'!H51=70,'CIRC 01.'!B51*1000,0)</f>
        <v>0</v>
      </c>
      <c r="K79" s="121"/>
      <c r="L79" s="31">
        <f>IF('CIRC 01.'!H83=50,'CIRC 01.'!B83*1000,0)</f>
        <v>0</v>
      </c>
      <c r="M79" s="121"/>
      <c r="N79" s="31">
        <f>IF('CIRC 01.'!H51=35,'CIRC 01.'!B51*1000,0)</f>
        <v>0</v>
      </c>
      <c r="O79" s="121"/>
      <c r="P79" s="31">
        <f>IF('CIRC 01.'!H51=25,'CIRC 01.'!B51*1000,0)</f>
        <v>0</v>
      </c>
      <c r="Q79" s="121"/>
      <c r="R79" s="31">
        <f>IF('CIRC 01.'!H51=16,'CIRC 01.'!B51*1000,0)</f>
        <v>0</v>
      </c>
      <c r="S79" s="121"/>
      <c r="T79" s="31">
        <f>IF('CIRC 01.'!H51=10,'CIRC 01.'!B51*1000,0)</f>
        <v>0</v>
      </c>
      <c r="U79" s="121"/>
      <c r="V79" s="31">
        <f>IF('CIRC 01.'!H51=6,'CIRC 01.'!B51*1000,0)</f>
        <v>0</v>
      </c>
      <c r="W79" s="121"/>
      <c r="X79" s="31">
        <f>IF('CIRC 01.'!H54=4,'CIRC 01.'!D54*1000,0)</f>
        <v>0</v>
      </c>
      <c r="Y79" s="121"/>
      <c r="Z79" s="14"/>
      <c r="AA79" s="124"/>
    </row>
    <row r="80" spans="7:27">
      <c r="G80" s="32">
        <f>'CIRC 01.'!A52</f>
        <v>0</v>
      </c>
      <c r="H80" s="31">
        <f>IF('CIRC 01.'!H52=95,'CIRC 01.'!B52*1000,0)</f>
        <v>0</v>
      </c>
      <c r="I80" s="121"/>
      <c r="J80" s="31">
        <f>IF('CIRC 01.'!H52=70,'CIRC 01.'!B52*1000,0)</f>
        <v>0</v>
      </c>
      <c r="K80" s="121"/>
      <c r="L80" s="31">
        <f>IF('CIRC 01.'!H84=50,'CIRC 01.'!B84*1000,0)</f>
        <v>0</v>
      </c>
      <c r="M80" s="121"/>
      <c r="N80" s="31">
        <f>IF('CIRC 01.'!H52=35,'CIRC 01.'!B52*1000,0)</f>
        <v>0</v>
      </c>
      <c r="O80" s="121"/>
      <c r="P80" s="31">
        <f>IF('CIRC 01.'!H52=25,'CIRC 01.'!B52*1000,0)</f>
        <v>0</v>
      </c>
      <c r="Q80" s="121"/>
      <c r="R80" s="31">
        <f>IF('CIRC 01.'!H52=16,'CIRC 01.'!B52*1000,0)</f>
        <v>0</v>
      </c>
      <c r="S80" s="121"/>
      <c r="T80" s="31">
        <f>IF('CIRC 01.'!H52=10,'CIRC 01.'!B52*1000,0)</f>
        <v>0</v>
      </c>
      <c r="U80" s="121"/>
      <c r="V80" s="31">
        <f>IF('CIRC 01.'!H52=6,'CIRC 01.'!B52*1000,0)</f>
        <v>0</v>
      </c>
      <c r="W80" s="121"/>
      <c r="X80" s="31">
        <f>IF('CIRC 01.'!H55=4,'CIRC 01.'!D55*1000,0)</f>
        <v>0</v>
      </c>
      <c r="Y80" s="121"/>
      <c r="Z80" s="14"/>
      <c r="AA80" s="124"/>
    </row>
    <row r="81" spans="7:27">
      <c r="G81" s="32">
        <f>'CIRC 01.'!A53</f>
        <v>0</v>
      </c>
      <c r="H81" s="31">
        <f>IF('CIRC 01.'!H53=95,'CIRC 01.'!B53*1000,0)</f>
        <v>0</v>
      </c>
      <c r="I81" s="121"/>
      <c r="J81" s="31">
        <f>IF('CIRC 01.'!H53=70,'CIRC 01.'!B53*1000,0)</f>
        <v>0</v>
      </c>
      <c r="K81" s="121"/>
      <c r="L81" s="31">
        <f>IF('CIRC 01.'!H85=50,'CIRC 01.'!B85*1000,0)</f>
        <v>0</v>
      </c>
      <c r="M81" s="121"/>
      <c r="N81" s="31">
        <f>IF('CIRC 01.'!H53=35,'CIRC 01.'!B53*1000,0)</f>
        <v>0</v>
      </c>
      <c r="O81" s="121"/>
      <c r="P81" s="31">
        <f>IF('CIRC 01.'!H53=25,'CIRC 01.'!B53*1000,0)</f>
        <v>0</v>
      </c>
      <c r="Q81" s="121"/>
      <c r="R81" s="31">
        <f>IF('CIRC 01.'!H53=16,'CIRC 01.'!B53*1000,0)</f>
        <v>0</v>
      </c>
      <c r="S81" s="121"/>
      <c r="T81" s="31">
        <f>IF('CIRC 01.'!H53=10,'CIRC 01.'!B53*1000,0)</f>
        <v>0</v>
      </c>
      <c r="U81" s="121"/>
      <c r="V81" s="31">
        <f>IF('CIRC 01.'!H53=6,'CIRC 01.'!B53*1000,0)</f>
        <v>0</v>
      </c>
      <c r="W81" s="121"/>
      <c r="X81" s="31">
        <f>IF('CIRC 01.'!H56=4,'CIRC 01.'!D56*1000,0)</f>
        <v>0</v>
      </c>
      <c r="Y81" s="121"/>
      <c r="Z81" s="14"/>
      <c r="AA81" s="124"/>
    </row>
    <row r="82" spans="7:27">
      <c r="G82" s="32">
        <f>'CIRC 01.'!A54</f>
        <v>0</v>
      </c>
      <c r="H82" s="31">
        <f>IF('CIRC 01.'!H54=95,'CIRC 01.'!B54*1000,0)</f>
        <v>0</v>
      </c>
      <c r="I82" s="121"/>
      <c r="J82" s="31">
        <f>IF('CIRC 01.'!H54=70,'CIRC 01.'!B54*1000,0)</f>
        <v>0</v>
      </c>
      <c r="K82" s="121"/>
      <c r="L82" s="31">
        <f>IF('CIRC 01.'!H54=50,'CIRC 01.'!B54*1000,0)</f>
        <v>0</v>
      </c>
      <c r="M82" s="121"/>
      <c r="N82" s="31">
        <f>IF('CIRC 01.'!H54=35,'CIRC 01.'!B54*1000,0)</f>
        <v>0</v>
      </c>
      <c r="O82" s="121"/>
      <c r="P82" s="31">
        <f>IF('CIRC 01.'!H54=25,'CIRC 01.'!B54*1000,0)</f>
        <v>0</v>
      </c>
      <c r="Q82" s="121"/>
      <c r="R82" s="31">
        <f>IF('CIRC 01.'!H54=16,'CIRC 01.'!B54*1000,0)</f>
        <v>0</v>
      </c>
      <c r="S82" s="121"/>
      <c r="T82" s="31">
        <f>IF('CIRC 01.'!H54=10,'CIRC 01.'!B54*1000,0)</f>
        <v>0</v>
      </c>
      <c r="U82" s="121"/>
      <c r="V82" s="31">
        <f>IF('CIRC 01.'!H54=6,'CIRC 01.'!B54*1000,0)</f>
        <v>0</v>
      </c>
      <c r="W82" s="121"/>
      <c r="X82" s="31">
        <f>IF('CIRC 01.'!H57=4,'CIRC 01.'!D57*1000,0)</f>
        <v>0</v>
      </c>
      <c r="Y82" s="121"/>
      <c r="Z82" s="14"/>
      <c r="AA82" s="124"/>
    </row>
    <row r="83" spans="7:27">
      <c r="G83" s="32">
        <f>'CIRC 01.'!A55</f>
        <v>0</v>
      </c>
      <c r="H83" s="31">
        <f>IF('CIRC 01.'!H55=95,'CIRC 01.'!B55*1000,0)</f>
        <v>0</v>
      </c>
      <c r="I83" s="121"/>
      <c r="J83" s="31">
        <f>IF('CIRC 01.'!H55=70,'CIRC 01.'!B55*1000,0)</f>
        <v>0</v>
      </c>
      <c r="K83" s="121"/>
      <c r="L83" s="31">
        <f>IF('CIRC 01.'!H55=50,'CIRC 01.'!B55*1000,0)</f>
        <v>0</v>
      </c>
      <c r="M83" s="121"/>
      <c r="N83" s="31">
        <f>IF('CIRC 01.'!H55=35,'CIRC 01.'!B55*1000,0)</f>
        <v>0</v>
      </c>
      <c r="O83" s="121"/>
      <c r="P83" s="31">
        <f>IF('CIRC 01.'!H55=25,'CIRC 01.'!B55*1000,0)</f>
        <v>0</v>
      </c>
      <c r="Q83" s="121"/>
      <c r="R83" s="31">
        <f>IF('CIRC 01.'!H55=16,'CIRC 01.'!B55*1000,0)</f>
        <v>0</v>
      </c>
      <c r="S83" s="121"/>
      <c r="T83" s="31">
        <f>IF('CIRC 01.'!H55=10,'CIRC 01.'!B55*1000,0)</f>
        <v>0</v>
      </c>
      <c r="U83" s="121"/>
      <c r="V83" s="31">
        <f>IF('CIRC 01.'!H55=6,'CIRC 01.'!B55*1000,0)</f>
        <v>0</v>
      </c>
      <c r="W83" s="121"/>
      <c r="X83" s="31">
        <f>IF('CIRC 01.'!H58=4,'CIRC 01.'!D58*1000,0)</f>
        <v>0</v>
      </c>
      <c r="Y83" s="121"/>
      <c r="Z83" s="14"/>
      <c r="AA83" s="124"/>
    </row>
    <row r="84" spans="7:27">
      <c r="G84" s="32">
        <f>'CIRC 01.'!A56</f>
        <v>0</v>
      </c>
      <c r="H84" s="31">
        <f>IF('CIRC 01.'!H56=95,'CIRC 01.'!B56*1000,0)</f>
        <v>0</v>
      </c>
      <c r="I84" s="121"/>
      <c r="J84" s="31">
        <f>IF('CIRC 01.'!H56=70,'CIRC 01.'!B56*1000,0)</f>
        <v>0</v>
      </c>
      <c r="K84" s="121"/>
      <c r="L84" s="31">
        <f>IF('CIRC 01.'!H56=50,'CIRC 01.'!B56*1000,0)</f>
        <v>0</v>
      </c>
      <c r="M84" s="121"/>
      <c r="N84" s="31">
        <f>IF('CIRC 01.'!H56=35,'CIRC 01.'!B56*1000,0)</f>
        <v>0</v>
      </c>
      <c r="O84" s="121"/>
      <c r="P84" s="31">
        <f>IF('CIRC 01.'!H56=25,'CIRC 01.'!B56*1000,0)</f>
        <v>0</v>
      </c>
      <c r="Q84" s="121"/>
      <c r="R84" s="31">
        <f>IF('CIRC 01.'!H56=16,'CIRC 01.'!B56*1000,0)</f>
        <v>0</v>
      </c>
      <c r="S84" s="121"/>
      <c r="T84" s="31">
        <f>IF('CIRC 01.'!H56=10,'CIRC 01.'!B56*1000,0)</f>
        <v>0</v>
      </c>
      <c r="U84" s="121"/>
      <c r="V84" s="31">
        <f>IF('CIRC 01.'!H56=6,'CIRC 01.'!B56*1000,0)</f>
        <v>0</v>
      </c>
      <c r="W84" s="121"/>
      <c r="X84" s="31">
        <f>IF('CIRC 01.'!H59=4,'CIRC 01.'!D59*1000,0)</f>
        <v>0</v>
      </c>
      <c r="Y84" s="121"/>
      <c r="Z84" s="14"/>
      <c r="AA84" s="124"/>
    </row>
    <row r="85" spans="7:27">
      <c r="G85" s="32">
        <f>'CIRC 01.'!A57</f>
        <v>0</v>
      </c>
      <c r="H85" s="31">
        <f>IF('CIRC 01.'!H57=95,'CIRC 01.'!B57*1000,0)</f>
        <v>0</v>
      </c>
      <c r="I85" s="121"/>
      <c r="J85" s="31">
        <f>IF('CIRC 01.'!H57=70,'CIRC 01.'!B57*1000,0)</f>
        <v>0</v>
      </c>
      <c r="K85" s="121"/>
      <c r="L85" s="31">
        <f>IF('CIRC 01.'!H57=50,'CIRC 01.'!B57*1000,0)</f>
        <v>0</v>
      </c>
      <c r="M85" s="121"/>
      <c r="N85" s="31">
        <f>IF('CIRC 01.'!H57=35,'CIRC 01.'!B57*1000,0)</f>
        <v>0</v>
      </c>
      <c r="O85" s="121"/>
      <c r="P85" s="31">
        <f>IF('CIRC 01.'!H57=25,'CIRC 01.'!B57*1000,0)</f>
        <v>0</v>
      </c>
      <c r="Q85" s="121"/>
      <c r="R85" s="31">
        <f>IF('CIRC 01.'!H57=16,'CIRC 01.'!B57*1000,0)</f>
        <v>0</v>
      </c>
      <c r="S85" s="121"/>
      <c r="T85" s="31">
        <f>IF('CIRC 01.'!H57=10,'CIRC 01.'!B57*1000,0)</f>
        <v>0</v>
      </c>
      <c r="U85" s="121"/>
      <c r="V85" s="31">
        <f>IF('CIRC 01.'!H57=6,'CIRC 01.'!B57*1000,0)</f>
        <v>0</v>
      </c>
      <c r="W85" s="121"/>
      <c r="X85" s="31">
        <f>IF('CIRC 01.'!H60=4,'CIRC 01.'!D60*1000,0)</f>
        <v>0</v>
      </c>
      <c r="Y85" s="121"/>
      <c r="Z85" s="14"/>
      <c r="AA85" s="124"/>
    </row>
    <row r="86" spans="7:27">
      <c r="G86" s="32">
        <f>'CIRC 01.'!A58</f>
        <v>0</v>
      </c>
      <c r="H86" s="31">
        <f>IF('CIRC 01.'!H58=95,'CIRC 01.'!B58*1000,0)</f>
        <v>0</v>
      </c>
      <c r="I86" s="121"/>
      <c r="J86" s="31">
        <f>IF('CIRC 01.'!H58=70,'CIRC 01.'!B58*1000,0)</f>
        <v>0</v>
      </c>
      <c r="K86" s="121"/>
      <c r="L86" s="31">
        <f>IF('CIRC 01.'!H58=50,'CIRC 01.'!B58*1000,0)</f>
        <v>0</v>
      </c>
      <c r="M86" s="121"/>
      <c r="N86" s="31">
        <f>IF('CIRC 01.'!H58=35,'CIRC 01.'!B58*1000,0)</f>
        <v>0</v>
      </c>
      <c r="O86" s="121"/>
      <c r="P86" s="31">
        <f>IF('CIRC 01.'!H58=25,'CIRC 01.'!B58*1000,0)</f>
        <v>0</v>
      </c>
      <c r="Q86" s="121"/>
      <c r="R86" s="31">
        <f>IF('CIRC 01.'!H58=16,'CIRC 01.'!B58*1000,0)</f>
        <v>0</v>
      </c>
      <c r="S86" s="121"/>
      <c r="T86" s="31">
        <f>IF('CIRC 01.'!H58=10,'CIRC 01.'!B58*1000,0)</f>
        <v>0</v>
      </c>
      <c r="U86" s="121"/>
      <c r="V86" s="31">
        <f>IF('CIRC 01.'!H58=6,'CIRC 01.'!B58*1000,0)</f>
        <v>0</v>
      </c>
      <c r="W86" s="121"/>
      <c r="X86" s="31">
        <f>IF('CIRC 01.'!H61=4,'CIRC 01.'!D61*1000,0)</f>
        <v>0</v>
      </c>
      <c r="Y86" s="121"/>
      <c r="Z86" s="14"/>
      <c r="AA86" s="124"/>
    </row>
    <row r="87" spans="7:27">
      <c r="G87" s="32">
        <f>'CIRC 01.'!A59</f>
        <v>0</v>
      </c>
      <c r="H87" s="31">
        <f>IF('CIRC 01.'!H59=95,'CIRC 01.'!B59*1000,0)</f>
        <v>0</v>
      </c>
      <c r="I87" s="121"/>
      <c r="J87" s="31">
        <f>IF('CIRC 01.'!H59=70,'CIRC 01.'!B59*1000,0)</f>
        <v>0</v>
      </c>
      <c r="K87" s="121"/>
      <c r="L87" s="31">
        <f>IF('CIRC 01.'!H59=50,'CIRC 01.'!B59*1000,0)</f>
        <v>0</v>
      </c>
      <c r="M87" s="121"/>
      <c r="N87" s="31">
        <f>IF('CIRC 01.'!H59=35,'CIRC 01.'!B59*1000,0)</f>
        <v>0</v>
      </c>
      <c r="O87" s="121"/>
      <c r="P87" s="31">
        <f>IF('CIRC 01.'!H59=25,'CIRC 01.'!B59*1000,0)</f>
        <v>0</v>
      </c>
      <c r="Q87" s="121"/>
      <c r="R87" s="31">
        <f>IF('CIRC 01.'!H59=16,'CIRC 01.'!B59*1000,0)</f>
        <v>0</v>
      </c>
      <c r="S87" s="121"/>
      <c r="T87" s="31">
        <f>IF('CIRC 01.'!H59=10,'CIRC 01.'!B59*1000,0)</f>
        <v>0</v>
      </c>
      <c r="U87" s="121"/>
      <c r="V87" s="31">
        <f>IF('CIRC 01.'!H59=6,'CIRC 01.'!B59*1000,0)</f>
        <v>0</v>
      </c>
      <c r="W87" s="121"/>
      <c r="X87" s="31">
        <f>IF('CIRC 01.'!H62=4,'CIRC 01.'!D62*1000,0)</f>
        <v>0</v>
      </c>
      <c r="Y87" s="121"/>
      <c r="Z87" s="14"/>
      <c r="AA87" s="124"/>
    </row>
    <row r="88" spans="7:27">
      <c r="G88" s="32">
        <f>'CIRC 01.'!A60</f>
        <v>0</v>
      </c>
      <c r="H88" s="31">
        <f>IF('CIRC 01.'!H60=95,'CIRC 01.'!B60*1000,0)</f>
        <v>0</v>
      </c>
      <c r="I88" s="121"/>
      <c r="J88" s="31">
        <f>IF('CIRC 01.'!H60=70,'CIRC 01.'!B60*1000,0)</f>
        <v>0</v>
      </c>
      <c r="K88" s="121"/>
      <c r="L88" s="31">
        <f>IF('CIRC 01.'!H60=50,'CIRC 01.'!B60*1000,0)</f>
        <v>0</v>
      </c>
      <c r="M88" s="121"/>
      <c r="N88" s="31">
        <f>IF('CIRC 01.'!H60=35,'CIRC 01.'!B60*1000,0)</f>
        <v>0</v>
      </c>
      <c r="O88" s="121"/>
      <c r="P88" s="31">
        <f>IF('CIRC 01.'!H60=25,'CIRC 01.'!B60*1000,0)</f>
        <v>0</v>
      </c>
      <c r="Q88" s="121"/>
      <c r="R88" s="31">
        <f>IF('CIRC 01.'!H60=16,'CIRC 01.'!B60*1000,0)</f>
        <v>0</v>
      </c>
      <c r="S88" s="121"/>
      <c r="T88" s="31">
        <f>IF('CIRC 01.'!H60=10,'CIRC 01.'!B60*1000,0)</f>
        <v>0</v>
      </c>
      <c r="U88" s="121"/>
      <c r="V88" s="31">
        <f>IF('CIRC 01.'!H60=6,'CIRC 01.'!B60*1000,0)</f>
        <v>0</v>
      </c>
      <c r="W88" s="121"/>
      <c r="X88" s="31">
        <f>IF('CIRC 01.'!H63=4,'CIRC 01.'!D63*1000,0)</f>
        <v>0</v>
      </c>
      <c r="Y88" s="121"/>
      <c r="Z88" s="14"/>
      <c r="AA88" s="124"/>
    </row>
    <row r="89" spans="7:27">
      <c r="G89" s="32">
        <f>'CIRC 01.'!A61</f>
        <v>0</v>
      </c>
      <c r="H89" s="31">
        <f>IF('CIRC 01.'!H61=95,'CIRC 01.'!B61*1000,0)</f>
        <v>0</v>
      </c>
      <c r="I89" s="121"/>
      <c r="J89" s="31">
        <f>IF('CIRC 01.'!H61=70,'CIRC 01.'!B61*1000,0)</f>
        <v>0</v>
      </c>
      <c r="K89" s="121"/>
      <c r="L89" s="31">
        <f>IF('CIRC 01.'!H61=50,'CIRC 01.'!B61*1000,0)</f>
        <v>0</v>
      </c>
      <c r="M89" s="121"/>
      <c r="N89" s="31">
        <f>IF('CIRC 01.'!H61=35,'CIRC 01.'!B61*1000,0)</f>
        <v>0</v>
      </c>
      <c r="O89" s="121"/>
      <c r="P89" s="31">
        <f>IF('CIRC 01.'!H61=25,'CIRC 01.'!B61*1000,0)</f>
        <v>0</v>
      </c>
      <c r="Q89" s="121"/>
      <c r="R89" s="31">
        <f>IF('CIRC 01.'!H61=16,'CIRC 01.'!B61*1000,0)</f>
        <v>0</v>
      </c>
      <c r="S89" s="121"/>
      <c r="T89" s="31">
        <f>IF('CIRC 01.'!H61=10,'CIRC 01.'!B61*1000,0)</f>
        <v>0</v>
      </c>
      <c r="U89" s="121"/>
      <c r="V89" s="31">
        <f>IF('CIRC 01.'!H61=6,'CIRC 01.'!B61*1000,0)</f>
        <v>0</v>
      </c>
      <c r="W89" s="121"/>
      <c r="X89" s="31">
        <f>IF('CIRC 01.'!H64=4,'CIRC 01.'!D64*1000,0)</f>
        <v>0</v>
      </c>
      <c r="Y89" s="121"/>
      <c r="Z89" s="14"/>
      <c r="AA89" s="124"/>
    </row>
    <row r="90" spans="7:27" ht="13.8" thickBot="1">
      <c r="G90" s="32">
        <f>'CIRC 01.'!A62</f>
        <v>0</v>
      </c>
      <c r="H90" s="31">
        <f>IF('CIRC 01.'!H62=95,'CIRC 01.'!B62*1000,0)</f>
        <v>0</v>
      </c>
      <c r="I90" s="122"/>
      <c r="J90" s="31">
        <f>IF('CIRC 01.'!H62=70,'CIRC 01.'!B62*1000,0)</f>
        <v>0</v>
      </c>
      <c r="K90" s="122"/>
      <c r="L90" s="31">
        <f>IF('CIRC 01.'!H62=50,'CIRC 01.'!B62*1000,0)</f>
        <v>0</v>
      </c>
      <c r="M90" s="122"/>
      <c r="N90" s="31">
        <f>IF('CIRC 01.'!H62=35,'CIRC 01.'!B62*1000,0)</f>
        <v>0</v>
      </c>
      <c r="O90" s="122"/>
      <c r="P90" s="31">
        <f>IF('CIRC 01.'!H62=25,'CIRC 01.'!B62*1000,0)</f>
        <v>0</v>
      </c>
      <c r="Q90" s="122"/>
      <c r="R90" s="31">
        <f>IF('CIRC 01.'!H62=16,'CIRC 01.'!B62*1000,0)</f>
        <v>0</v>
      </c>
      <c r="S90" s="122"/>
      <c r="T90" s="31">
        <f>IF('CIRC 01.'!H62=10,'CIRC 01.'!B62*1000,0)</f>
        <v>0</v>
      </c>
      <c r="U90" s="122"/>
      <c r="V90" s="31">
        <f>IF('CIRC 01.'!H62=6,'CIRC 01.'!B62*1000,0)</f>
        <v>0</v>
      </c>
      <c r="W90" s="122"/>
      <c r="X90" s="31">
        <f>IF('CIRC 01.'!H65=4,'CIRC 01.'!D65*1000,0)</f>
        <v>0</v>
      </c>
      <c r="Y90" s="122"/>
      <c r="Z90" s="14"/>
      <c r="AA90" s="124"/>
    </row>
    <row r="91" spans="7:27" ht="13.8" thickTop="1">
      <c r="X91" s="31">
        <f>IF('CIRC 01.'!H66=4,'CIRC 01.'!D66*1000,0)</f>
        <v>0</v>
      </c>
    </row>
  </sheetData>
  <mergeCells count="24">
    <mergeCell ref="A1:A2"/>
    <mergeCell ref="B1:C2"/>
    <mergeCell ref="A24:D24"/>
    <mergeCell ref="J3:K3"/>
    <mergeCell ref="G3:G4"/>
    <mergeCell ref="V3:W3"/>
    <mergeCell ref="X3:Y3"/>
    <mergeCell ref="Z3:AA3"/>
    <mergeCell ref="W5:W90"/>
    <mergeCell ref="Y5:Y90"/>
    <mergeCell ref="AA5:AA90"/>
    <mergeCell ref="R3:S3"/>
    <mergeCell ref="T3:U3"/>
    <mergeCell ref="U5:U90"/>
    <mergeCell ref="H3:I3"/>
    <mergeCell ref="L3:M3"/>
    <mergeCell ref="N3:O3"/>
    <mergeCell ref="S5:S90"/>
    <mergeCell ref="I5:I90"/>
    <mergeCell ref="K5:K90"/>
    <mergeCell ref="M5:M90"/>
    <mergeCell ref="O5:O90"/>
    <mergeCell ref="Q5:Q90"/>
    <mergeCell ref="P3:Q3"/>
  </mergeCells>
  <conditionalFormatting sqref="J5:J90 L5:L90 H5:H90">
    <cfRule type="cellIs" dxfId="2" priority="9" operator="greaterThan">
      <formula>0</formula>
    </cfRule>
  </conditionalFormatting>
  <conditionalFormatting sqref="P5:P90 R5:R90 T5:T90 V5:V90 N5:N90">
    <cfRule type="cellIs" dxfId="1" priority="7" operator="greaterThan">
      <formula>0</formula>
    </cfRule>
  </conditionalFormatting>
  <conditionalFormatting sqref="X5:X91">
    <cfRule type="cellIs" dxfId="0" priority="1" operator="greaterThan">
      <formula>0</formula>
    </cfRule>
  </conditionalFormatting>
  <dataValidations disablePrompts="1" count="1">
    <dataValidation allowBlank="1" showInputMessage="1" showErrorMessage="1" errorTitle="Bitola inexistente" sqref="E4:E6" xr:uid="{00000000-0002-0000-0100-000000000000}"/>
  </dataValidation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88"/>
  <sheetViews>
    <sheetView workbookViewId="0">
      <selection activeCell="U36" sqref="U36"/>
    </sheetView>
  </sheetViews>
  <sheetFormatPr defaultRowHeight="13.2"/>
  <sheetData>
    <row r="1" spans="1:17">
      <c r="A1" s="5" t="s">
        <v>67</v>
      </c>
      <c r="B1" s="5" t="s">
        <v>60</v>
      </c>
      <c r="C1" s="5"/>
      <c r="D1" s="5" t="s">
        <v>61</v>
      </c>
      <c r="E1" s="5"/>
      <c r="F1" s="5" t="s">
        <v>59</v>
      </c>
      <c r="G1" s="5"/>
      <c r="H1" s="5" t="s">
        <v>62</v>
      </c>
      <c r="I1" s="5"/>
      <c r="J1" s="5" t="s">
        <v>63</v>
      </c>
      <c r="K1" s="5"/>
      <c r="L1" s="5" t="s">
        <v>64</v>
      </c>
      <c r="M1" s="5"/>
      <c r="N1" s="5" t="s">
        <v>65</v>
      </c>
      <c r="O1" s="5"/>
      <c r="P1" s="5" t="s">
        <v>66</v>
      </c>
      <c r="Q1" s="5"/>
    </row>
    <row r="2" spans="1:17">
      <c r="A2" s="5"/>
      <c r="B2" s="5" t="s">
        <v>41</v>
      </c>
      <c r="C2" s="5" t="s">
        <v>58</v>
      </c>
      <c r="D2" s="5" t="s">
        <v>41</v>
      </c>
      <c r="E2" s="5" t="s">
        <v>58</v>
      </c>
      <c r="F2" s="5" t="s">
        <v>41</v>
      </c>
      <c r="G2" s="5" t="s">
        <v>58</v>
      </c>
      <c r="H2" s="5" t="s">
        <v>41</v>
      </c>
      <c r="I2" s="5" t="s">
        <v>58</v>
      </c>
      <c r="J2" s="5" t="s">
        <v>41</v>
      </c>
      <c r="K2" s="5" t="s">
        <v>58</v>
      </c>
      <c r="L2" s="5" t="s">
        <v>41</v>
      </c>
      <c r="M2" s="5" t="s">
        <v>58</v>
      </c>
      <c r="N2" s="5" t="s">
        <v>41</v>
      </c>
      <c r="O2" s="5" t="s">
        <v>58</v>
      </c>
      <c r="P2" s="5" t="s">
        <v>41</v>
      </c>
      <c r="Q2" s="5" t="s">
        <v>58</v>
      </c>
    </row>
    <row r="3" spans="1:17">
      <c r="A3" s="5">
        <f>'CIRC 01.'!A17</f>
        <v>0</v>
      </c>
      <c r="B3" s="35">
        <f>IF('CIRC 01.'!H17=95,'CIRC 01.'!B17*1000,0)</f>
        <v>0</v>
      </c>
      <c r="C3" s="124" t="e">
        <f>SUM(B3:B45)</f>
        <v>#REF!</v>
      </c>
      <c r="D3" s="35">
        <f>IF('CIRC 01.'!H17=70,'CIRC 01.'!B17*1000,0)</f>
        <v>0</v>
      </c>
      <c r="E3" s="124" t="e">
        <f>SUM(D3:D45)</f>
        <v>#REF!</v>
      </c>
      <c r="F3" s="35">
        <f>IF('CIRC 01.'!H17=50,'CIRC 01.'!B17*1000,0)</f>
        <v>0</v>
      </c>
      <c r="G3" s="124" t="e">
        <f>SUM(F3:F45)</f>
        <v>#REF!</v>
      </c>
      <c r="H3" s="35">
        <f>IF('CIRC 01.'!H17=35,'CIRC 01.'!B17*1000,0)</f>
        <v>0</v>
      </c>
      <c r="I3" s="124" t="e">
        <f>SUM(H3:H45)</f>
        <v>#REF!</v>
      </c>
      <c r="J3" s="35">
        <f>IF('CIRC 01.'!J17=25,'CIRC 01.'!D17*1000,0)</f>
        <v>0</v>
      </c>
      <c r="K3" s="124" t="e">
        <f>SUM(J3:J45)</f>
        <v>#REF!</v>
      </c>
      <c r="L3" s="35">
        <f>IF('CIRC 01.'!L17=16,'CIRC 01.'!F17*1000,0)</f>
        <v>0</v>
      </c>
      <c r="M3" s="124" t="e">
        <f>SUM(L3:L45)</f>
        <v>#REF!</v>
      </c>
      <c r="N3" s="35">
        <f>IF('CIRC 01.'!N17=10,'CIRC 01.'!H17*1000,0)</f>
        <v>0</v>
      </c>
      <c r="O3" s="124" t="e">
        <f>SUM(N3:N45)</f>
        <v>#REF!</v>
      </c>
      <c r="P3" s="35">
        <f>IF('CIRC 01.'!P17=6,'CIRC 01.'!J17*1000,0)</f>
        <v>0</v>
      </c>
      <c r="Q3" s="124" t="e">
        <f>SUM(P3:P45)</f>
        <v>#REF!</v>
      </c>
    </row>
    <row r="4" spans="1:17">
      <c r="A4" s="5" t="str">
        <f>'CIRC 01.'!A18</f>
        <v>MED - QDL</v>
      </c>
      <c r="B4" s="35">
        <f>IF('CIRC 01.'!H18=95,'CIRC 01.'!B18*1000,0)</f>
        <v>0</v>
      </c>
      <c r="C4" s="124"/>
      <c r="D4" s="35">
        <f>IF('CIRC 01.'!H18=70,'CIRC 01.'!B18*1000,0)</f>
        <v>0</v>
      </c>
      <c r="E4" s="124"/>
      <c r="F4" s="35">
        <f>IF('CIRC 01.'!H18=50,'CIRC 01.'!B18*1000,0)</f>
        <v>0</v>
      </c>
      <c r="G4" s="124"/>
      <c r="H4" s="35">
        <f>IF('CIRC 01.'!H18=35,'CIRC 01.'!B18*1000,0)</f>
        <v>1.3</v>
      </c>
      <c r="I4" s="124"/>
      <c r="J4" s="35">
        <f>IF('CIRC 01.'!J18=25,'CIRC 01.'!D18*1000,0)</f>
        <v>0</v>
      </c>
      <c r="K4" s="124"/>
      <c r="L4" s="35">
        <f>IF('CIRC 01.'!L18=16,'CIRC 01.'!F18*1000,0)</f>
        <v>0</v>
      </c>
      <c r="M4" s="124"/>
      <c r="N4" s="35">
        <f>IF('CIRC 01.'!N18=10,'CIRC 01.'!H18*1000,0)</f>
        <v>0</v>
      </c>
      <c r="O4" s="124"/>
      <c r="P4" s="35">
        <f>IF('CIRC 01.'!P18=6,'CIRC 01.'!J18*1000,0)</f>
        <v>0</v>
      </c>
      <c r="Q4" s="124"/>
    </row>
    <row r="5" spans="1:17">
      <c r="A5" s="5" t="str">
        <f>'CIRC 01.'!A20</f>
        <v xml:space="preserve">CIRCUITO DA TORRE 01 COM 10 REFLETORES LED DE 600W </v>
      </c>
      <c r="B5" s="35">
        <f>IF('CIRC 01.'!H20=95,'CIRC 01.'!B20*1000,0)</f>
        <v>0</v>
      </c>
      <c r="C5" s="124"/>
      <c r="D5" s="35">
        <f>IF('CIRC 01.'!H20=70,'CIRC 01.'!B20*1000,0)</f>
        <v>0</v>
      </c>
      <c r="E5" s="124"/>
      <c r="F5" s="35">
        <f>IF('CIRC 01.'!H20=50,'CIRC 01.'!B20*1000,0)</f>
        <v>0</v>
      </c>
      <c r="G5" s="124"/>
      <c r="H5" s="35">
        <f>IF('CIRC 01.'!H20=35,'CIRC 01.'!B20*1000,0)</f>
        <v>0</v>
      </c>
      <c r="I5" s="124"/>
      <c r="J5" s="35">
        <f>IF('CIRC 01.'!J20=25,'CIRC 01.'!D20*1000,0)</f>
        <v>0</v>
      </c>
      <c r="K5" s="124"/>
      <c r="L5" s="35">
        <f>IF('CIRC 01.'!L20=16,'CIRC 01.'!F20*1000,0)</f>
        <v>0</v>
      </c>
      <c r="M5" s="124"/>
      <c r="N5" s="35">
        <f>IF('CIRC 01.'!N20=10,'CIRC 01.'!H20*1000,0)</f>
        <v>0</v>
      </c>
      <c r="O5" s="124"/>
      <c r="P5" s="35">
        <f>IF('CIRC 01.'!P20=6,'CIRC 01.'!J20*1000,0)</f>
        <v>0</v>
      </c>
      <c r="Q5" s="124"/>
    </row>
    <row r="6" spans="1:17">
      <c r="A6" s="5" t="e">
        <f>'CIRC 01.'!#REF!</f>
        <v>#REF!</v>
      </c>
      <c r="B6" s="35" t="e">
        <f>IF('CIRC 01.'!#REF!=95,'CIRC 01.'!#REF!*1000,0)</f>
        <v>#REF!</v>
      </c>
      <c r="C6" s="124"/>
      <c r="D6" s="35" t="e">
        <f>IF('CIRC 01.'!#REF!=70,'CIRC 01.'!#REF!*1000,0)</f>
        <v>#REF!</v>
      </c>
      <c r="E6" s="124"/>
      <c r="F6" s="35" t="e">
        <f>IF('CIRC 01.'!#REF!=50,'CIRC 01.'!#REF!*1000,0)</f>
        <v>#REF!</v>
      </c>
      <c r="G6" s="124"/>
      <c r="H6" s="35" t="e">
        <f>IF('CIRC 01.'!#REF!=35,'CIRC 01.'!#REF!*1000,0)</f>
        <v>#REF!</v>
      </c>
      <c r="I6" s="124"/>
      <c r="J6" s="35" t="e">
        <f>IF('CIRC 01.'!#REF!=25,'CIRC 01.'!#REF!*1000,0)</f>
        <v>#REF!</v>
      </c>
      <c r="K6" s="124"/>
      <c r="L6" s="35" t="e">
        <f>IF('CIRC 01.'!#REF!=16,'CIRC 01.'!#REF!*1000,0)</f>
        <v>#REF!</v>
      </c>
      <c r="M6" s="124"/>
      <c r="N6" s="35" t="e">
        <f>IF('CIRC 01.'!#REF!=10,'CIRC 01.'!#REF!*1000,0)</f>
        <v>#REF!</v>
      </c>
      <c r="O6" s="124"/>
      <c r="P6" s="35" t="e">
        <f>IF('CIRC 01.'!#REF!=6,'CIRC 01.'!#REF!*1000,0)</f>
        <v>#REF!</v>
      </c>
      <c r="Q6" s="124"/>
    </row>
    <row r="7" spans="1:17">
      <c r="A7" s="5">
        <f>'CIRC 01.'!A23</f>
        <v>0</v>
      </c>
      <c r="B7" s="35">
        <f>IF('CIRC 01.'!H23=95,'CIRC 01.'!B23*1000,0)</f>
        <v>0</v>
      </c>
      <c r="C7" s="124"/>
      <c r="D7" s="35">
        <f>IF('CIRC 01.'!H23=70,'CIRC 01.'!B23*1000,0)</f>
        <v>0</v>
      </c>
      <c r="E7" s="124"/>
      <c r="F7" s="35">
        <f>IF('CIRC 01.'!H23=50,'CIRC 01.'!B23*1000,0)</f>
        <v>0</v>
      </c>
      <c r="G7" s="124"/>
      <c r="H7" s="35">
        <f>IF('CIRC 01.'!H23=35,'CIRC 01.'!B23*1000,0)</f>
        <v>0</v>
      </c>
      <c r="I7" s="124"/>
      <c r="J7" s="35">
        <f>IF('CIRC 01.'!J23=25,'CIRC 01.'!D23*1000,0)</f>
        <v>0</v>
      </c>
      <c r="K7" s="124"/>
      <c r="L7" s="35">
        <f>IF('CIRC 01.'!L23=16,'CIRC 01.'!F23*1000,0)</f>
        <v>0</v>
      </c>
      <c r="M7" s="124"/>
      <c r="N7" s="35">
        <f>IF('CIRC 01.'!N23=10,'CIRC 01.'!H23*1000,0)</f>
        <v>0</v>
      </c>
      <c r="O7" s="124"/>
      <c r="P7" s="35" t="e">
        <f>IF('CIRC 01.'!#REF!=6,'CIRC 01.'!J23*1000,0)</f>
        <v>#REF!</v>
      </c>
      <c r="Q7" s="124"/>
    </row>
    <row r="8" spans="1:17">
      <c r="A8" s="5" t="str">
        <f>'CIRC 01.'!A24</f>
        <v xml:space="preserve">CIRCUITO DA TORRE 02 COM 10 REFLETORES LED DE 600W </v>
      </c>
      <c r="B8" s="35">
        <f>IF('CIRC 01.'!H24=95,'CIRC 01.'!B24*1000,0)</f>
        <v>0</v>
      </c>
      <c r="C8" s="124"/>
      <c r="D8" s="35">
        <f>IF('CIRC 01.'!H24=70,'CIRC 01.'!B24*1000,0)</f>
        <v>0</v>
      </c>
      <c r="E8" s="124"/>
      <c r="F8" s="35">
        <f>IF('CIRC 01.'!H24=50,'CIRC 01.'!B24*1000,0)</f>
        <v>0</v>
      </c>
      <c r="G8" s="124"/>
      <c r="H8" s="35">
        <f>IF('CIRC 01.'!H24=35,'CIRC 01.'!B24*1000,0)</f>
        <v>0</v>
      </c>
      <c r="I8" s="124"/>
      <c r="J8" s="35">
        <f>IF('CIRC 01.'!J24=25,'CIRC 01.'!D24*1000,0)</f>
        <v>0</v>
      </c>
      <c r="K8" s="124"/>
      <c r="L8" s="35">
        <f>IF('CIRC 01.'!L24=16,'CIRC 01.'!F24*1000,0)</f>
        <v>0</v>
      </c>
      <c r="M8" s="124"/>
      <c r="N8" s="35">
        <f>IF('CIRC 01.'!N24=10,'CIRC 01.'!H24*1000,0)</f>
        <v>0</v>
      </c>
      <c r="O8" s="124"/>
      <c r="P8" s="35">
        <f>IF('CIRC 01.'!P23=6,'CIRC 01.'!J24*1000,0)</f>
        <v>0</v>
      </c>
      <c r="Q8" s="124"/>
    </row>
    <row r="9" spans="1:17">
      <c r="A9" s="5" t="str">
        <f>'CIRC 01.'!A25</f>
        <v>QDL - T2</v>
      </c>
      <c r="B9" s="35">
        <f>IF('CIRC 01.'!H25=95,'CIRC 01.'!B25*1000,0)</f>
        <v>0</v>
      </c>
      <c r="C9" s="124"/>
      <c r="D9" s="35">
        <f>IF('CIRC 01.'!H25=70,'CIRC 01.'!B25*1000,0)</f>
        <v>0</v>
      </c>
      <c r="E9" s="124"/>
      <c r="F9" s="35">
        <f>IF('CIRC 01.'!H25=50,'CIRC 01.'!B25*1000,0)</f>
        <v>0</v>
      </c>
      <c r="G9" s="124"/>
      <c r="H9" s="35">
        <f>IF('CIRC 01.'!H25=35,'CIRC 01.'!B25*1000,0)</f>
        <v>0</v>
      </c>
      <c r="I9" s="124"/>
      <c r="J9" s="35">
        <f>IF('CIRC 01.'!J25=25,'CIRC 01.'!D25*1000,0)</f>
        <v>0</v>
      </c>
      <c r="K9" s="124"/>
      <c r="L9" s="35">
        <f>IF('CIRC 01.'!L25=16,'CIRC 01.'!F25*1000,0)</f>
        <v>0</v>
      </c>
      <c r="M9" s="124"/>
      <c r="N9" s="35">
        <f>IF('CIRC 01.'!N25=10,'CIRC 01.'!H25*1000,0)</f>
        <v>0</v>
      </c>
      <c r="O9" s="124"/>
      <c r="P9" s="35">
        <f>IF('CIRC 01.'!P24=6,'CIRC 01.'!J25*1000,0)</f>
        <v>0</v>
      </c>
      <c r="Q9" s="124"/>
    </row>
    <row r="10" spans="1:17">
      <c r="A10" s="5">
        <f>'CIRC 01.'!A27</f>
        <v>0</v>
      </c>
      <c r="B10" s="35">
        <f>IF('CIRC 01.'!H27=95,'CIRC 01.'!B27*1000,0)</f>
        <v>0</v>
      </c>
      <c r="C10" s="124"/>
      <c r="D10" s="35">
        <f>IF('CIRC 01.'!H27=70,'CIRC 01.'!B27*1000,0)</f>
        <v>0</v>
      </c>
      <c r="E10" s="124"/>
      <c r="F10" s="35">
        <f>IF('CIRC 01.'!H27=50,'CIRC 01.'!B27*1000,0)</f>
        <v>0</v>
      </c>
      <c r="G10" s="124"/>
      <c r="H10" s="35">
        <f>IF('CIRC 01.'!H27=35,'CIRC 01.'!B27*1000,0)</f>
        <v>0</v>
      </c>
      <c r="I10" s="124"/>
      <c r="J10" s="35">
        <f>IF('CIRC 01.'!J27=25,'CIRC 01.'!D27*1000,0)</f>
        <v>0</v>
      </c>
      <c r="K10" s="124"/>
      <c r="L10" s="35">
        <f>IF('CIRC 01.'!L27=16,'CIRC 01.'!F27*1000,0)</f>
        <v>0</v>
      </c>
      <c r="M10" s="124"/>
      <c r="N10" s="35">
        <f>IF('CIRC 01.'!N27=10,'CIRC 01.'!H27*1000,0)</f>
        <v>0</v>
      </c>
      <c r="O10" s="124"/>
      <c r="P10" s="35">
        <f>IF('CIRC 01.'!P25=6,'CIRC 01.'!J27*1000,0)</f>
        <v>0</v>
      </c>
      <c r="Q10" s="124"/>
    </row>
    <row r="11" spans="1:17">
      <c r="A11" s="5" t="e">
        <f>'CIRC 01.'!#REF!</f>
        <v>#REF!</v>
      </c>
      <c r="B11" s="35" t="e">
        <f>IF('CIRC 01.'!#REF!=95,'CIRC 01.'!#REF!*1000,0)</f>
        <v>#REF!</v>
      </c>
      <c r="C11" s="124"/>
      <c r="D11" s="35" t="e">
        <f>IF('CIRC 01.'!#REF!=70,'CIRC 01.'!#REF!*1000,0)</f>
        <v>#REF!</v>
      </c>
      <c r="E11" s="124"/>
      <c r="F11" s="35" t="e">
        <f>IF('CIRC 01.'!#REF!=50,'CIRC 01.'!#REF!*1000,0)</f>
        <v>#REF!</v>
      </c>
      <c r="G11" s="124"/>
      <c r="H11" s="35" t="e">
        <f>IF('CIRC 01.'!#REF!=35,'CIRC 01.'!#REF!*1000,0)</f>
        <v>#REF!</v>
      </c>
      <c r="I11" s="124"/>
      <c r="J11" s="35" t="e">
        <f>IF('CIRC 01.'!#REF!=25,'CIRC 01.'!#REF!*1000,0)</f>
        <v>#REF!</v>
      </c>
      <c r="K11" s="124"/>
      <c r="L11" s="35" t="e">
        <f>IF('CIRC 01.'!#REF!=16,'CIRC 01.'!#REF!*1000,0)</f>
        <v>#REF!</v>
      </c>
      <c r="M11" s="124"/>
      <c r="N11" s="35" t="e">
        <f>IF('CIRC 01.'!#REF!=10,'CIRC 01.'!#REF!*1000,0)</f>
        <v>#REF!</v>
      </c>
      <c r="O11" s="124"/>
      <c r="P11" s="35">
        <f>IF('CIRC 01.'!P27=6,'CIRC 01.'!#REF!*1000,0)</f>
        <v>0</v>
      </c>
      <c r="Q11" s="124"/>
    </row>
    <row r="12" spans="1:17">
      <c r="A12" s="5" t="e">
        <f>'CIRC 01.'!#REF!</f>
        <v>#REF!</v>
      </c>
      <c r="B12" s="35" t="e">
        <f>IF('CIRC 01.'!#REF!=95,'CIRC 01.'!#REF!*1000,0)</f>
        <v>#REF!</v>
      </c>
      <c r="C12" s="124"/>
      <c r="D12" s="35" t="e">
        <f>IF('CIRC 01.'!#REF!=70,'CIRC 01.'!#REF!*1000,0)</f>
        <v>#REF!</v>
      </c>
      <c r="E12" s="124"/>
      <c r="F12" s="35" t="e">
        <f>IF('CIRC 01.'!#REF!=50,'CIRC 01.'!#REF!*1000,0)</f>
        <v>#REF!</v>
      </c>
      <c r="G12" s="124"/>
      <c r="H12" s="35" t="e">
        <f>IF('CIRC 01.'!#REF!=35,'CIRC 01.'!#REF!*1000,0)</f>
        <v>#REF!</v>
      </c>
      <c r="I12" s="124"/>
      <c r="J12" s="35" t="e">
        <f>IF('CIRC 01.'!#REF!=25,'CIRC 01.'!#REF!*1000,0)</f>
        <v>#REF!</v>
      </c>
      <c r="K12" s="124"/>
      <c r="L12" s="35" t="e">
        <f>IF('CIRC 01.'!#REF!=16,'CIRC 01.'!#REF!*1000,0)</f>
        <v>#REF!</v>
      </c>
      <c r="M12" s="124"/>
      <c r="N12" s="35" t="e">
        <f>IF('CIRC 01.'!#REF!=10,'CIRC 01.'!#REF!*1000,0)</f>
        <v>#REF!</v>
      </c>
      <c r="O12" s="124"/>
      <c r="P12" s="35" t="e">
        <f>IF('CIRC 01.'!#REF!=6,'CIRC 01.'!#REF!*1000,0)</f>
        <v>#REF!</v>
      </c>
      <c r="Q12" s="124"/>
    </row>
    <row r="13" spans="1:17">
      <c r="A13" s="5" t="e">
        <f>'CIRC 01.'!#REF!</f>
        <v>#REF!</v>
      </c>
      <c r="B13" s="35" t="e">
        <f>IF('CIRC 01.'!#REF!=95,'CIRC 01.'!#REF!*1000,0)</f>
        <v>#REF!</v>
      </c>
      <c r="C13" s="124"/>
      <c r="D13" s="35" t="e">
        <f>IF('CIRC 01.'!#REF!=70,'CIRC 01.'!#REF!*1000,0)</f>
        <v>#REF!</v>
      </c>
      <c r="E13" s="124"/>
      <c r="F13" s="35" t="e">
        <f>IF('CIRC 01.'!#REF!=50,'CIRC 01.'!#REF!*1000,0)</f>
        <v>#REF!</v>
      </c>
      <c r="G13" s="124"/>
      <c r="H13" s="35" t="e">
        <f>IF('CIRC 01.'!#REF!=35,'CIRC 01.'!#REF!*1000,0)</f>
        <v>#REF!</v>
      </c>
      <c r="I13" s="124"/>
      <c r="J13" s="35" t="e">
        <f>IF('CIRC 01.'!#REF!=25,'CIRC 01.'!#REF!*1000,0)</f>
        <v>#REF!</v>
      </c>
      <c r="K13" s="124"/>
      <c r="L13" s="35" t="e">
        <f>IF('CIRC 01.'!#REF!=16,'CIRC 01.'!#REF!*1000,0)</f>
        <v>#REF!</v>
      </c>
      <c r="M13" s="124"/>
      <c r="N13" s="35" t="e">
        <f>IF('CIRC 01.'!#REF!=10,'CIRC 01.'!#REF!*1000,0)</f>
        <v>#REF!</v>
      </c>
      <c r="O13" s="124"/>
      <c r="P13" s="35" t="e">
        <f>IF('CIRC 01.'!#REF!=6,'CIRC 01.'!#REF!*1000,0)</f>
        <v>#REF!</v>
      </c>
      <c r="Q13" s="124"/>
    </row>
    <row r="14" spans="1:17">
      <c r="A14" s="5" t="e">
        <f>'CIRC 01.'!#REF!</f>
        <v>#REF!</v>
      </c>
      <c r="B14" s="35" t="e">
        <f>IF('CIRC 01.'!#REF!=95,'CIRC 01.'!#REF!*1000,0)</f>
        <v>#REF!</v>
      </c>
      <c r="C14" s="124"/>
      <c r="D14" s="35" t="e">
        <f>IF('CIRC 01.'!#REF!=70,'CIRC 01.'!#REF!*1000,0)</f>
        <v>#REF!</v>
      </c>
      <c r="E14" s="124"/>
      <c r="F14" s="35" t="e">
        <f>IF('CIRC 01.'!#REF!=50,'CIRC 01.'!#REF!*1000,0)</f>
        <v>#REF!</v>
      </c>
      <c r="G14" s="124"/>
      <c r="H14" s="35" t="e">
        <f>IF('CIRC 01.'!#REF!=35,'CIRC 01.'!#REF!*1000,0)</f>
        <v>#REF!</v>
      </c>
      <c r="I14" s="124"/>
      <c r="J14" s="35" t="e">
        <f>IF('CIRC 01.'!#REF!=25,'CIRC 01.'!#REF!*1000,0)</f>
        <v>#REF!</v>
      </c>
      <c r="K14" s="124"/>
      <c r="L14" s="35" t="e">
        <f>IF('CIRC 01.'!#REF!=16,'CIRC 01.'!#REF!*1000,0)</f>
        <v>#REF!</v>
      </c>
      <c r="M14" s="124"/>
      <c r="N14" s="35" t="e">
        <f>IF('CIRC 01.'!#REF!=10,'CIRC 01.'!#REF!*1000,0)</f>
        <v>#REF!</v>
      </c>
      <c r="O14" s="124"/>
      <c r="P14" s="35" t="e">
        <f>IF('CIRC 01.'!#REF!=6,'CIRC 01.'!#REF!*1000,0)</f>
        <v>#REF!</v>
      </c>
      <c r="Q14" s="124"/>
    </row>
    <row r="15" spans="1:17">
      <c r="A15" s="5">
        <f>'CIRC 01.'!A31</f>
        <v>0</v>
      </c>
      <c r="B15" s="35">
        <f>IF('CIRC 01.'!H31=95,'CIRC 01.'!B31*1000,0)</f>
        <v>0</v>
      </c>
      <c r="C15" s="124"/>
      <c r="D15" s="35">
        <f>IF('CIRC 01.'!H31=70,'CIRC 01.'!B31*1000,0)</f>
        <v>0</v>
      </c>
      <c r="E15" s="124"/>
      <c r="F15" s="35">
        <f>IF('CIRC 01.'!H31=50,'CIRC 01.'!B31*1000,0)</f>
        <v>0</v>
      </c>
      <c r="G15" s="124"/>
      <c r="H15" s="35">
        <f>IF('CIRC 01.'!H31=35,'CIRC 01.'!B31*1000,0)</f>
        <v>0</v>
      </c>
      <c r="I15" s="124"/>
      <c r="J15" s="35">
        <f>IF('CIRC 01.'!J31=25,'CIRC 01.'!D31*1000,0)</f>
        <v>0</v>
      </c>
      <c r="K15" s="124"/>
      <c r="L15" s="35">
        <f>IF('CIRC 01.'!L31=16,'CIRC 01.'!F31*1000,0)</f>
        <v>0</v>
      </c>
      <c r="M15" s="124"/>
      <c r="N15" s="35">
        <f>IF('CIRC 01.'!N31=10,'CIRC 01.'!H31*1000,0)</f>
        <v>0</v>
      </c>
      <c r="O15" s="124"/>
      <c r="P15" s="35">
        <f>IF('CIRC 01.'!P29=6,'CIRC 01.'!J31*1000,0)</f>
        <v>0</v>
      </c>
      <c r="Q15" s="124"/>
    </row>
    <row r="16" spans="1:17">
      <c r="A16" s="5" t="e">
        <f>'CIRC 01.'!#REF!</f>
        <v>#REF!</v>
      </c>
      <c r="B16" s="35" t="e">
        <f>IF('CIRC 01.'!#REF!=95,'CIRC 01.'!#REF!*1000,0)</f>
        <v>#REF!</v>
      </c>
      <c r="C16" s="124"/>
      <c r="D16" s="35" t="e">
        <f>IF('CIRC 01.'!#REF!=70,'CIRC 01.'!#REF!*1000,0)</f>
        <v>#REF!</v>
      </c>
      <c r="E16" s="124"/>
      <c r="F16" s="35" t="e">
        <f>IF('CIRC 01.'!#REF!=50,'CIRC 01.'!#REF!*1000,0)</f>
        <v>#REF!</v>
      </c>
      <c r="G16" s="124"/>
      <c r="H16" s="35" t="e">
        <f>IF('CIRC 01.'!#REF!=35,'CIRC 01.'!#REF!*1000,0)</f>
        <v>#REF!</v>
      </c>
      <c r="I16" s="124"/>
      <c r="J16" s="35" t="e">
        <f>IF('CIRC 01.'!#REF!=25,'CIRC 01.'!#REF!*1000,0)</f>
        <v>#REF!</v>
      </c>
      <c r="K16" s="124"/>
      <c r="L16" s="35" t="e">
        <f>IF('CIRC 01.'!#REF!=16,'CIRC 01.'!#REF!*1000,0)</f>
        <v>#REF!</v>
      </c>
      <c r="M16" s="124"/>
      <c r="N16" s="35" t="e">
        <f>IF('CIRC 01.'!#REF!=10,'CIRC 01.'!#REF!*1000,0)</f>
        <v>#REF!</v>
      </c>
      <c r="O16" s="124"/>
      <c r="P16" s="35">
        <f>IF('CIRC 01.'!P31=6,'CIRC 01.'!#REF!*1000,0)</f>
        <v>0</v>
      </c>
      <c r="Q16" s="124"/>
    </row>
    <row r="17" spans="1:17">
      <c r="A17" s="5" t="str">
        <f>'CIRC 01.'!A33</f>
        <v>QDL - T4</v>
      </c>
      <c r="B17" s="35">
        <f>IF('CIRC 01.'!H33=95,'CIRC 01.'!B33*1000,0)</f>
        <v>0</v>
      </c>
      <c r="C17" s="124"/>
      <c r="D17" s="35">
        <f>IF('CIRC 01.'!H33=70,'CIRC 01.'!B33*1000,0)</f>
        <v>0</v>
      </c>
      <c r="E17" s="124"/>
      <c r="F17" s="35">
        <f>IF('CIRC 01.'!H33=50,'CIRC 01.'!B33*1000,0)</f>
        <v>0</v>
      </c>
      <c r="G17" s="124"/>
      <c r="H17" s="35">
        <f>IF('CIRC 01.'!H33=35,'CIRC 01.'!B33*1000,0)</f>
        <v>0</v>
      </c>
      <c r="I17" s="124"/>
      <c r="J17" s="35">
        <f>IF('CIRC 01.'!J33=25,'CIRC 01.'!D33*1000,0)</f>
        <v>0</v>
      </c>
      <c r="K17" s="124"/>
      <c r="L17" s="35">
        <f>IF('CIRC 01.'!L33=16,'CIRC 01.'!F33*1000,0)</f>
        <v>0</v>
      </c>
      <c r="M17" s="124"/>
      <c r="N17" s="35">
        <f>IF('CIRC 01.'!N33=10,'CIRC 01.'!H33*1000,0)</f>
        <v>0</v>
      </c>
      <c r="O17" s="124"/>
      <c r="P17" s="35">
        <f>IF('CIRC 01.'!P33=6,'CIRC 01.'!J33*1000,0)</f>
        <v>0</v>
      </c>
      <c r="Q17" s="124"/>
    </row>
    <row r="18" spans="1:17">
      <c r="A18" s="5" t="e">
        <f>'CIRC 01.'!#REF!</f>
        <v>#REF!</v>
      </c>
      <c r="B18" s="35" t="e">
        <f>IF('CIRC 01.'!#REF!=95,'CIRC 01.'!#REF!*1000,0)</f>
        <v>#REF!</v>
      </c>
      <c r="C18" s="124"/>
      <c r="D18" s="35" t="e">
        <f>IF('CIRC 01.'!#REF!=70,'CIRC 01.'!#REF!*1000,0)</f>
        <v>#REF!</v>
      </c>
      <c r="E18" s="124"/>
      <c r="F18" s="35" t="e">
        <f>IF('CIRC 01.'!#REF!=50,'CIRC 01.'!#REF!*1000,0)</f>
        <v>#REF!</v>
      </c>
      <c r="G18" s="124"/>
      <c r="H18" s="35" t="e">
        <f>IF('CIRC 01.'!#REF!=35,'CIRC 01.'!#REF!*1000,0)</f>
        <v>#REF!</v>
      </c>
      <c r="I18" s="124"/>
      <c r="J18" s="35" t="e">
        <f>IF('CIRC 01.'!#REF!=25,'CIRC 01.'!#REF!*1000,0)</f>
        <v>#REF!</v>
      </c>
      <c r="K18" s="124"/>
      <c r="L18" s="35" t="e">
        <f>IF('CIRC 01.'!#REF!=16,'CIRC 01.'!#REF!*1000,0)</f>
        <v>#REF!</v>
      </c>
      <c r="M18" s="124"/>
      <c r="N18" s="35" t="e">
        <f>IF('CIRC 01.'!#REF!=10,'CIRC 01.'!#REF!*1000,0)</f>
        <v>#REF!</v>
      </c>
      <c r="O18" s="124"/>
      <c r="P18" s="35" t="e">
        <f>IF('CIRC 01.'!#REF!=6,'CIRC 01.'!#REF!*1000,0)</f>
        <v>#REF!</v>
      </c>
      <c r="Q18" s="124"/>
    </row>
    <row r="19" spans="1:17">
      <c r="A19" s="5" t="e">
        <f>'CIRC 01.'!#REF!</f>
        <v>#REF!</v>
      </c>
      <c r="B19" s="35" t="e">
        <f>IF('CIRC 01.'!#REF!=95,'CIRC 01.'!#REF!*1000,0)</f>
        <v>#REF!</v>
      </c>
      <c r="C19" s="124"/>
      <c r="D19" s="35" t="e">
        <f>IF('CIRC 01.'!#REF!=70,'CIRC 01.'!#REF!*1000,0)</f>
        <v>#REF!</v>
      </c>
      <c r="E19" s="124"/>
      <c r="F19" s="35" t="e">
        <f>IF('CIRC 01.'!#REF!=50,'CIRC 01.'!#REF!*1000,0)</f>
        <v>#REF!</v>
      </c>
      <c r="G19" s="124"/>
      <c r="H19" s="35" t="e">
        <f>IF('CIRC 01.'!#REF!=35,'CIRC 01.'!#REF!*1000,0)</f>
        <v>#REF!</v>
      </c>
      <c r="I19" s="124"/>
      <c r="J19" s="35" t="e">
        <f>IF('CIRC 01.'!#REF!=25,'CIRC 01.'!#REF!*1000,0)</f>
        <v>#REF!</v>
      </c>
      <c r="K19" s="124"/>
      <c r="L19" s="35" t="e">
        <f>IF('CIRC 01.'!#REF!=16,'CIRC 01.'!#REF!*1000,0)</f>
        <v>#REF!</v>
      </c>
      <c r="M19" s="124"/>
      <c r="N19" s="35" t="e">
        <f>IF('CIRC 01.'!#REF!=10,'CIRC 01.'!#REF!*1000,0)</f>
        <v>#REF!</v>
      </c>
      <c r="O19" s="124"/>
      <c r="P19" s="35" t="e">
        <f>IF('CIRC 01.'!#REF!=6,'CIRC 01.'!#REF!*1000,0)</f>
        <v>#REF!</v>
      </c>
      <c r="Q19" s="124"/>
    </row>
    <row r="20" spans="1:17">
      <c r="A20" s="5" t="e">
        <f>'CIRC 01.'!#REF!</f>
        <v>#REF!</v>
      </c>
      <c r="B20" s="35" t="e">
        <f>IF('CIRC 01.'!#REF!=95,'CIRC 01.'!#REF!*1000,0)</f>
        <v>#REF!</v>
      </c>
      <c r="C20" s="124"/>
      <c r="D20" s="35" t="e">
        <f>IF('CIRC 01.'!#REF!=70,'CIRC 01.'!#REF!*1000,0)</f>
        <v>#REF!</v>
      </c>
      <c r="E20" s="124"/>
      <c r="F20" s="35" t="e">
        <f>IF('CIRC 01.'!#REF!=50,'CIRC 01.'!#REF!*1000,0)</f>
        <v>#REF!</v>
      </c>
      <c r="G20" s="124"/>
      <c r="H20" s="35" t="e">
        <f>IF('CIRC 01.'!#REF!=35,'CIRC 01.'!#REF!*1000,0)</f>
        <v>#REF!</v>
      </c>
      <c r="I20" s="124"/>
      <c r="J20" s="35" t="e">
        <f>IF('CIRC 01.'!#REF!=25,'CIRC 01.'!#REF!*1000,0)</f>
        <v>#REF!</v>
      </c>
      <c r="K20" s="124"/>
      <c r="L20" s="35" t="e">
        <f>IF('CIRC 01.'!#REF!=16,'CIRC 01.'!#REF!*1000,0)</f>
        <v>#REF!</v>
      </c>
      <c r="M20" s="124"/>
      <c r="N20" s="35" t="e">
        <f>IF('CIRC 01.'!#REF!=10,'CIRC 01.'!#REF!*1000,0)</f>
        <v>#REF!</v>
      </c>
      <c r="O20" s="124"/>
      <c r="P20" s="35" t="e">
        <f>IF('CIRC 01.'!#REF!=6,'CIRC 01.'!#REF!*1000,0)</f>
        <v>#REF!</v>
      </c>
      <c r="Q20" s="124"/>
    </row>
    <row r="21" spans="1:17">
      <c r="A21" s="5" t="e">
        <f>'CIRC 01.'!#REF!</f>
        <v>#REF!</v>
      </c>
      <c r="B21" s="35" t="e">
        <f>IF('CIRC 01.'!#REF!=95,'CIRC 01.'!#REF!*1000,0)</f>
        <v>#REF!</v>
      </c>
      <c r="C21" s="124"/>
      <c r="D21" s="35" t="e">
        <f>IF('CIRC 01.'!#REF!=70,'CIRC 01.'!#REF!*1000,0)</f>
        <v>#REF!</v>
      </c>
      <c r="E21" s="124"/>
      <c r="F21" s="35" t="e">
        <f>IF('CIRC 01.'!#REF!=50,'CIRC 01.'!#REF!*1000,0)</f>
        <v>#REF!</v>
      </c>
      <c r="G21" s="124"/>
      <c r="H21" s="35" t="e">
        <f>IF('CIRC 01.'!#REF!=35,'CIRC 01.'!#REF!*1000,0)</f>
        <v>#REF!</v>
      </c>
      <c r="I21" s="124"/>
      <c r="J21" s="35" t="e">
        <f>IF('CIRC 01.'!#REF!=25,'CIRC 01.'!#REF!*1000,0)</f>
        <v>#REF!</v>
      </c>
      <c r="K21" s="124"/>
      <c r="L21" s="35" t="e">
        <f>IF('CIRC 01.'!#REF!=16,'CIRC 01.'!#REF!*1000,0)</f>
        <v>#REF!</v>
      </c>
      <c r="M21" s="124"/>
      <c r="N21" s="35" t="e">
        <f>IF('CIRC 01.'!#REF!=10,'CIRC 01.'!#REF!*1000,0)</f>
        <v>#REF!</v>
      </c>
      <c r="O21" s="124"/>
      <c r="P21" s="35" t="e">
        <f>IF('CIRC 01.'!#REF!=6,'CIRC 01.'!#REF!*1000,0)</f>
        <v>#REF!</v>
      </c>
      <c r="Q21" s="124"/>
    </row>
    <row r="22" spans="1:17">
      <c r="A22" s="5" t="e">
        <f>'CIRC 01.'!#REF!</f>
        <v>#REF!</v>
      </c>
      <c r="B22" s="35" t="e">
        <f>IF('CIRC 01.'!#REF!=95,'CIRC 01.'!#REF!*1000,0)</f>
        <v>#REF!</v>
      </c>
      <c r="C22" s="124"/>
      <c r="D22" s="35" t="e">
        <f>IF('CIRC 01.'!#REF!=70,'CIRC 01.'!#REF!*1000,0)</f>
        <v>#REF!</v>
      </c>
      <c r="E22" s="124"/>
      <c r="F22" s="35" t="e">
        <f>IF('CIRC 01.'!#REF!=50,'CIRC 01.'!#REF!*1000,0)</f>
        <v>#REF!</v>
      </c>
      <c r="G22" s="124"/>
      <c r="H22" s="35" t="e">
        <f>IF('CIRC 01.'!#REF!=35,'CIRC 01.'!#REF!*1000,0)</f>
        <v>#REF!</v>
      </c>
      <c r="I22" s="124"/>
      <c r="J22" s="35" t="e">
        <f>IF('CIRC 01.'!#REF!=25,'CIRC 01.'!#REF!*1000,0)</f>
        <v>#REF!</v>
      </c>
      <c r="K22" s="124"/>
      <c r="L22" s="35" t="e">
        <f>IF('CIRC 01.'!#REF!=16,'CIRC 01.'!#REF!*1000,0)</f>
        <v>#REF!</v>
      </c>
      <c r="M22" s="124"/>
      <c r="N22" s="35" t="e">
        <f>IF('CIRC 01.'!#REF!=10,'CIRC 01.'!#REF!*1000,0)</f>
        <v>#REF!</v>
      </c>
      <c r="O22" s="124"/>
      <c r="P22" s="35" t="e">
        <f>IF('CIRC 01.'!#REF!=6,'CIRC 01.'!#REF!*1000,0)</f>
        <v>#REF!</v>
      </c>
      <c r="Q22" s="124"/>
    </row>
    <row r="23" spans="1:17">
      <c r="A23" s="5" t="e">
        <f>'CIRC 01.'!#REF!</f>
        <v>#REF!</v>
      </c>
      <c r="B23" s="35" t="e">
        <f>IF('CIRC 01.'!#REF!=95,'CIRC 01.'!#REF!*1000,0)</f>
        <v>#REF!</v>
      </c>
      <c r="C23" s="124"/>
      <c r="D23" s="35" t="e">
        <f>IF('CIRC 01.'!#REF!=70,'CIRC 01.'!#REF!*1000,0)</f>
        <v>#REF!</v>
      </c>
      <c r="E23" s="124"/>
      <c r="F23" s="35" t="e">
        <f>IF('CIRC 01.'!#REF!=50,'CIRC 01.'!#REF!*1000,0)</f>
        <v>#REF!</v>
      </c>
      <c r="G23" s="124"/>
      <c r="H23" s="35" t="e">
        <f>IF('CIRC 01.'!#REF!=35,'CIRC 01.'!#REF!*1000,0)</f>
        <v>#REF!</v>
      </c>
      <c r="I23" s="124"/>
      <c r="J23" s="35" t="e">
        <f>IF('CIRC 01.'!#REF!=25,'CIRC 01.'!#REF!*1000,0)</f>
        <v>#REF!</v>
      </c>
      <c r="K23" s="124"/>
      <c r="L23" s="35" t="e">
        <f>IF('CIRC 01.'!#REF!=16,'CIRC 01.'!#REF!*1000,0)</f>
        <v>#REF!</v>
      </c>
      <c r="M23" s="124"/>
      <c r="N23" s="35" t="e">
        <f>IF('CIRC 01.'!#REF!=10,'CIRC 01.'!#REF!*1000,0)</f>
        <v>#REF!</v>
      </c>
      <c r="O23" s="124"/>
      <c r="P23" s="35" t="e">
        <f>IF('CIRC 01.'!#REF!=6,'CIRC 01.'!#REF!*1000,0)</f>
        <v>#REF!</v>
      </c>
      <c r="Q23" s="124"/>
    </row>
    <row r="24" spans="1:17">
      <c r="A24" s="5" t="e">
        <f>'CIRC 01.'!#REF!</f>
        <v>#REF!</v>
      </c>
      <c r="B24" s="35" t="e">
        <f>IF('CIRC 01.'!#REF!=95,'CIRC 01.'!#REF!*1000,0)</f>
        <v>#REF!</v>
      </c>
      <c r="C24" s="124"/>
      <c r="D24" s="35" t="e">
        <f>IF('CIRC 01.'!#REF!=70,'CIRC 01.'!#REF!*1000,0)</f>
        <v>#REF!</v>
      </c>
      <c r="E24" s="124"/>
      <c r="F24" s="35" t="e">
        <f>IF('CIRC 01.'!#REF!=50,'CIRC 01.'!#REF!*1000,0)</f>
        <v>#REF!</v>
      </c>
      <c r="G24" s="124"/>
      <c r="H24" s="35" t="e">
        <f>IF('CIRC 01.'!#REF!=35,'CIRC 01.'!#REF!*1000,0)</f>
        <v>#REF!</v>
      </c>
      <c r="I24" s="124"/>
      <c r="J24" s="35" t="e">
        <f>IF('CIRC 01.'!#REF!=25,'CIRC 01.'!#REF!*1000,0)</f>
        <v>#REF!</v>
      </c>
      <c r="K24" s="124"/>
      <c r="L24" s="35" t="e">
        <f>IF('CIRC 01.'!#REF!=16,'CIRC 01.'!#REF!*1000,0)</f>
        <v>#REF!</v>
      </c>
      <c r="M24" s="124"/>
      <c r="N24" s="35" t="e">
        <f>IF('CIRC 01.'!#REF!=10,'CIRC 01.'!#REF!*1000,0)</f>
        <v>#REF!</v>
      </c>
      <c r="O24" s="124"/>
      <c r="P24" s="35" t="e">
        <f>IF('CIRC 01.'!#REF!=6,'CIRC 01.'!#REF!*1000,0)</f>
        <v>#REF!</v>
      </c>
      <c r="Q24" s="124"/>
    </row>
    <row r="25" spans="1:17">
      <c r="A25" s="5" t="e">
        <f>'CIRC 01.'!#REF!</f>
        <v>#REF!</v>
      </c>
      <c r="B25" s="35" t="e">
        <f>IF('CIRC 01.'!#REF!=95,'CIRC 01.'!#REF!*1000,0)</f>
        <v>#REF!</v>
      </c>
      <c r="C25" s="124"/>
      <c r="D25" s="35" t="e">
        <f>IF('CIRC 01.'!#REF!=70,'CIRC 01.'!#REF!*1000,0)</f>
        <v>#REF!</v>
      </c>
      <c r="E25" s="124"/>
      <c r="F25" s="35" t="e">
        <f>IF('CIRC 01.'!#REF!=50,'CIRC 01.'!#REF!*1000,0)</f>
        <v>#REF!</v>
      </c>
      <c r="G25" s="124"/>
      <c r="H25" s="35" t="e">
        <f>IF('CIRC 01.'!#REF!=35,'CIRC 01.'!#REF!*1000,0)</f>
        <v>#REF!</v>
      </c>
      <c r="I25" s="124"/>
      <c r="J25" s="35" t="e">
        <f>IF('CIRC 01.'!#REF!=25,'CIRC 01.'!#REF!*1000,0)</f>
        <v>#REF!</v>
      </c>
      <c r="K25" s="124"/>
      <c r="L25" s="35" t="e">
        <f>IF('CIRC 01.'!#REF!=16,'CIRC 01.'!#REF!*1000,0)</f>
        <v>#REF!</v>
      </c>
      <c r="M25" s="124"/>
      <c r="N25" s="35" t="e">
        <f>IF('CIRC 01.'!#REF!=10,'CIRC 01.'!#REF!*1000,0)</f>
        <v>#REF!</v>
      </c>
      <c r="O25" s="124"/>
      <c r="P25" s="35" t="e">
        <f>IF('CIRC 01.'!#REF!=6,'CIRC 01.'!#REF!*1000,0)</f>
        <v>#REF!</v>
      </c>
      <c r="Q25" s="124"/>
    </row>
    <row r="26" spans="1:17">
      <c r="A26" s="5" t="e">
        <f>'CIRC 01.'!#REF!</f>
        <v>#REF!</v>
      </c>
      <c r="B26" s="35" t="e">
        <f>IF('CIRC 01.'!#REF!=95,'CIRC 01.'!#REF!*1000,0)</f>
        <v>#REF!</v>
      </c>
      <c r="C26" s="124"/>
      <c r="D26" s="35" t="e">
        <f>IF('CIRC 01.'!#REF!=70,'CIRC 01.'!#REF!*1000,0)</f>
        <v>#REF!</v>
      </c>
      <c r="E26" s="124"/>
      <c r="F26" s="35" t="e">
        <f>IF('CIRC 01.'!#REF!=50,'CIRC 01.'!#REF!*1000,0)</f>
        <v>#REF!</v>
      </c>
      <c r="G26" s="124"/>
      <c r="H26" s="35" t="e">
        <f>IF('CIRC 01.'!#REF!=35,'CIRC 01.'!#REF!*1000,0)</f>
        <v>#REF!</v>
      </c>
      <c r="I26" s="124"/>
      <c r="J26" s="35" t="e">
        <f>IF('CIRC 01.'!#REF!=25,'CIRC 01.'!#REF!*1000,0)</f>
        <v>#REF!</v>
      </c>
      <c r="K26" s="124"/>
      <c r="L26" s="35" t="e">
        <f>IF('CIRC 01.'!#REF!=16,'CIRC 01.'!#REF!*1000,0)</f>
        <v>#REF!</v>
      </c>
      <c r="M26" s="124"/>
      <c r="N26" s="35" t="e">
        <f>IF('CIRC 01.'!#REF!=10,'CIRC 01.'!#REF!*1000,0)</f>
        <v>#REF!</v>
      </c>
      <c r="O26" s="124"/>
      <c r="P26" s="35" t="e">
        <f>IF('CIRC 01.'!#REF!=6,'CIRC 01.'!#REF!*1000,0)</f>
        <v>#REF!</v>
      </c>
      <c r="Q26" s="124"/>
    </row>
    <row r="27" spans="1:17">
      <c r="A27" s="5" t="e">
        <f>'CIRC 01.'!#REF!</f>
        <v>#REF!</v>
      </c>
      <c r="B27" s="35" t="e">
        <f>IF('CIRC 01.'!#REF!=95,'CIRC 01.'!#REF!*1000,0)</f>
        <v>#REF!</v>
      </c>
      <c r="C27" s="124"/>
      <c r="D27" s="35" t="e">
        <f>IF('CIRC 01.'!#REF!=70,'CIRC 01.'!#REF!*1000,0)</f>
        <v>#REF!</v>
      </c>
      <c r="E27" s="124"/>
      <c r="F27" s="35" t="e">
        <f>IF('CIRC 01.'!#REF!=50,'CIRC 01.'!#REF!*1000,0)</f>
        <v>#REF!</v>
      </c>
      <c r="G27" s="124"/>
      <c r="H27" s="35" t="e">
        <f>IF('CIRC 01.'!#REF!=35,'CIRC 01.'!#REF!*1000,0)</f>
        <v>#REF!</v>
      </c>
      <c r="I27" s="124"/>
      <c r="J27" s="35" t="e">
        <f>IF('CIRC 01.'!#REF!=25,'CIRC 01.'!#REF!*1000,0)</f>
        <v>#REF!</v>
      </c>
      <c r="K27" s="124"/>
      <c r="L27" s="35" t="e">
        <f>IF('CIRC 01.'!#REF!=16,'CIRC 01.'!#REF!*1000,0)</f>
        <v>#REF!</v>
      </c>
      <c r="M27" s="124"/>
      <c r="N27" s="35" t="e">
        <f>IF('CIRC 01.'!#REF!=10,'CIRC 01.'!#REF!*1000,0)</f>
        <v>#REF!</v>
      </c>
      <c r="O27" s="124"/>
      <c r="P27" s="35" t="e">
        <f>IF('CIRC 01.'!#REF!=6,'CIRC 01.'!#REF!*1000,0)</f>
        <v>#REF!</v>
      </c>
      <c r="Q27" s="124"/>
    </row>
    <row r="28" spans="1:17">
      <c r="A28" s="5" t="e">
        <f>'CIRC 01.'!#REF!</f>
        <v>#REF!</v>
      </c>
      <c r="B28" s="35" t="e">
        <f>IF('CIRC 01.'!#REF!=95,'CIRC 01.'!#REF!*1000,0)</f>
        <v>#REF!</v>
      </c>
      <c r="C28" s="124"/>
      <c r="D28" s="35" t="e">
        <f>IF('CIRC 01.'!#REF!=70,'CIRC 01.'!#REF!*1000,0)</f>
        <v>#REF!</v>
      </c>
      <c r="E28" s="124"/>
      <c r="F28" s="35" t="e">
        <f>IF('CIRC 01.'!#REF!=50,'CIRC 01.'!#REF!*1000,0)</f>
        <v>#REF!</v>
      </c>
      <c r="G28" s="124"/>
      <c r="H28" s="35" t="e">
        <f>IF('CIRC 01.'!#REF!=35,'CIRC 01.'!#REF!*1000,0)</f>
        <v>#REF!</v>
      </c>
      <c r="I28" s="124"/>
      <c r="J28" s="35" t="e">
        <f>IF('CIRC 01.'!#REF!=25,'CIRC 01.'!#REF!*1000,0)</f>
        <v>#REF!</v>
      </c>
      <c r="K28" s="124"/>
      <c r="L28" s="35" t="e">
        <f>IF('CIRC 01.'!#REF!=16,'CIRC 01.'!#REF!*1000,0)</f>
        <v>#REF!</v>
      </c>
      <c r="M28" s="124"/>
      <c r="N28" s="35" t="e">
        <f>IF('CIRC 01.'!#REF!=10,'CIRC 01.'!#REF!*1000,0)</f>
        <v>#REF!</v>
      </c>
      <c r="O28" s="124"/>
      <c r="P28" s="35" t="e">
        <f>IF('CIRC 01.'!#REF!=6,'CIRC 01.'!#REF!*1000,0)</f>
        <v>#REF!</v>
      </c>
      <c r="Q28" s="124"/>
    </row>
    <row r="29" spans="1:17">
      <c r="A29" s="5" t="e">
        <f>'CIRC 01.'!#REF!</f>
        <v>#REF!</v>
      </c>
      <c r="B29" s="35" t="e">
        <f>IF('CIRC 01.'!#REF!=95,'CIRC 01.'!#REF!*1000,0)</f>
        <v>#REF!</v>
      </c>
      <c r="C29" s="124"/>
      <c r="D29" s="35" t="e">
        <f>IF('CIRC 01.'!#REF!=70,'CIRC 01.'!#REF!*1000,0)</f>
        <v>#REF!</v>
      </c>
      <c r="E29" s="124"/>
      <c r="F29" s="35" t="e">
        <f>IF('CIRC 01.'!#REF!=50,'CIRC 01.'!#REF!*1000,0)</f>
        <v>#REF!</v>
      </c>
      <c r="G29" s="124"/>
      <c r="H29" s="35" t="e">
        <f>IF('CIRC 01.'!#REF!=35,'CIRC 01.'!#REF!*1000,0)</f>
        <v>#REF!</v>
      </c>
      <c r="I29" s="124"/>
      <c r="J29" s="35" t="e">
        <f>IF('CIRC 01.'!#REF!=25,'CIRC 01.'!#REF!*1000,0)</f>
        <v>#REF!</v>
      </c>
      <c r="K29" s="124"/>
      <c r="L29" s="35" t="e">
        <f>IF('CIRC 01.'!#REF!=16,'CIRC 01.'!#REF!*1000,0)</f>
        <v>#REF!</v>
      </c>
      <c r="M29" s="124"/>
      <c r="N29" s="35" t="e">
        <f>IF('CIRC 01.'!#REF!=10,'CIRC 01.'!#REF!*1000,0)</f>
        <v>#REF!</v>
      </c>
      <c r="O29" s="124"/>
      <c r="P29" s="35" t="e">
        <f>IF('CIRC 01.'!#REF!=6,'CIRC 01.'!#REF!*1000,0)</f>
        <v>#REF!</v>
      </c>
      <c r="Q29" s="124"/>
    </row>
    <row r="30" spans="1:17">
      <c r="A30" s="5" t="e">
        <f>'CIRC 01.'!#REF!</f>
        <v>#REF!</v>
      </c>
      <c r="B30" s="35" t="e">
        <f>IF('CIRC 01.'!#REF!=95,'CIRC 01.'!#REF!*1000,0)</f>
        <v>#REF!</v>
      </c>
      <c r="C30" s="124"/>
      <c r="D30" s="35" t="e">
        <f>IF('CIRC 01.'!#REF!=70,'CIRC 01.'!#REF!*1000,0)</f>
        <v>#REF!</v>
      </c>
      <c r="E30" s="124"/>
      <c r="F30" s="35" t="e">
        <f>IF('CIRC 01.'!#REF!=50,'CIRC 01.'!#REF!*1000,0)</f>
        <v>#REF!</v>
      </c>
      <c r="G30" s="124"/>
      <c r="H30" s="35" t="e">
        <f>IF('CIRC 01.'!#REF!=35,'CIRC 01.'!#REF!*1000,0)</f>
        <v>#REF!</v>
      </c>
      <c r="I30" s="124"/>
      <c r="J30" s="35" t="e">
        <f>IF('CIRC 01.'!#REF!=25,'CIRC 01.'!#REF!*1000,0)</f>
        <v>#REF!</v>
      </c>
      <c r="K30" s="124"/>
      <c r="L30" s="35" t="e">
        <f>IF('CIRC 01.'!#REF!=16,'CIRC 01.'!#REF!*1000,0)</f>
        <v>#REF!</v>
      </c>
      <c r="M30" s="124"/>
      <c r="N30" s="35" t="e">
        <f>IF('CIRC 01.'!#REF!=10,'CIRC 01.'!#REF!*1000,0)</f>
        <v>#REF!</v>
      </c>
      <c r="O30" s="124"/>
      <c r="P30" s="35" t="e">
        <f>IF('CIRC 01.'!#REF!=6,'CIRC 01.'!#REF!*1000,0)</f>
        <v>#REF!</v>
      </c>
      <c r="Q30" s="124"/>
    </row>
    <row r="31" spans="1:17">
      <c r="A31" s="5" t="e">
        <f>'CIRC 01.'!#REF!</f>
        <v>#REF!</v>
      </c>
      <c r="B31" s="35" t="e">
        <f>IF('CIRC 01.'!#REF!=95,'CIRC 01.'!#REF!*1000,0)</f>
        <v>#REF!</v>
      </c>
      <c r="C31" s="124"/>
      <c r="D31" s="35" t="e">
        <f>IF('CIRC 01.'!#REF!=70,'CIRC 01.'!#REF!*1000,0)</f>
        <v>#REF!</v>
      </c>
      <c r="E31" s="124"/>
      <c r="F31" s="35" t="e">
        <f>IF('CIRC 01.'!#REF!=50,'CIRC 01.'!#REF!*1000,0)</f>
        <v>#REF!</v>
      </c>
      <c r="G31" s="124"/>
      <c r="H31" s="35" t="e">
        <f>IF('CIRC 01.'!#REF!=35,'CIRC 01.'!#REF!*1000,0)</f>
        <v>#REF!</v>
      </c>
      <c r="I31" s="124"/>
      <c r="J31" s="35" t="e">
        <f>IF('CIRC 01.'!#REF!=25,'CIRC 01.'!#REF!*1000,0)</f>
        <v>#REF!</v>
      </c>
      <c r="K31" s="124"/>
      <c r="L31" s="35" t="e">
        <f>IF('CIRC 01.'!#REF!=16,'CIRC 01.'!#REF!*1000,0)</f>
        <v>#REF!</v>
      </c>
      <c r="M31" s="124"/>
      <c r="N31" s="35" t="e">
        <f>IF('CIRC 01.'!#REF!=10,'CIRC 01.'!#REF!*1000,0)</f>
        <v>#REF!</v>
      </c>
      <c r="O31" s="124"/>
      <c r="P31" s="35" t="e">
        <f>IF('CIRC 01.'!#REF!=6,'CIRC 01.'!#REF!*1000,0)</f>
        <v>#REF!</v>
      </c>
      <c r="Q31" s="124"/>
    </row>
    <row r="32" spans="1:17">
      <c r="A32" s="5" t="e">
        <f>'CIRC 01.'!#REF!</f>
        <v>#REF!</v>
      </c>
      <c r="B32" s="35" t="e">
        <f>IF('CIRC 01.'!#REF!=95,'CIRC 01.'!#REF!*1000,0)</f>
        <v>#REF!</v>
      </c>
      <c r="C32" s="124"/>
      <c r="D32" s="35" t="e">
        <f>IF('CIRC 01.'!#REF!=70,'CIRC 01.'!#REF!*1000,0)</f>
        <v>#REF!</v>
      </c>
      <c r="E32" s="124"/>
      <c r="F32" s="35" t="e">
        <f>IF('CIRC 01.'!#REF!=50,'CIRC 01.'!#REF!*1000,0)</f>
        <v>#REF!</v>
      </c>
      <c r="G32" s="124"/>
      <c r="H32" s="35" t="e">
        <f>IF('CIRC 01.'!#REF!=35,'CIRC 01.'!#REF!*1000,0)</f>
        <v>#REF!</v>
      </c>
      <c r="I32" s="124"/>
      <c r="J32" s="35" t="e">
        <f>IF('CIRC 01.'!#REF!=25,'CIRC 01.'!#REF!*1000,0)</f>
        <v>#REF!</v>
      </c>
      <c r="K32" s="124"/>
      <c r="L32" s="35" t="e">
        <f>IF('CIRC 01.'!#REF!=16,'CIRC 01.'!#REF!*1000,0)</f>
        <v>#REF!</v>
      </c>
      <c r="M32" s="124"/>
      <c r="N32" s="35" t="e">
        <f>IF('CIRC 01.'!#REF!=10,'CIRC 01.'!#REF!*1000,0)</f>
        <v>#REF!</v>
      </c>
      <c r="O32" s="124"/>
      <c r="P32" s="35" t="e">
        <f>IF('CIRC 01.'!#REF!=6,'CIRC 01.'!#REF!*1000,0)</f>
        <v>#REF!</v>
      </c>
      <c r="Q32" s="124"/>
    </row>
    <row r="33" spans="1:17">
      <c r="A33" s="5" t="e">
        <f>'CIRC 01.'!#REF!</f>
        <v>#REF!</v>
      </c>
      <c r="B33" s="35" t="e">
        <f>IF('CIRC 01.'!#REF!=95,'CIRC 01.'!#REF!*1000,0)</f>
        <v>#REF!</v>
      </c>
      <c r="C33" s="124"/>
      <c r="D33" s="35" t="e">
        <f>IF('CIRC 01.'!#REF!=70,'CIRC 01.'!#REF!*1000,0)</f>
        <v>#REF!</v>
      </c>
      <c r="E33" s="124"/>
      <c r="F33" s="35" t="e">
        <f>IF('CIRC 01.'!#REF!=50,'CIRC 01.'!#REF!*1000,0)</f>
        <v>#REF!</v>
      </c>
      <c r="G33" s="124"/>
      <c r="H33" s="35" t="e">
        <f>IF('CIRC 01.'!#REF!=35,'CIRC 01.'!#REF!*1000,0)</f>
        <v>#REF!</v>
      </c>
      <c r="I33" s="124"/>
      <c r="J33" s="35" t="e">
        <f>IF('CIRC 01.'!#REF!=25,'CIRC 01.'!#REF!*1000,0)</f>
        <v>#REF!</v>
      </c>
      <c r="K33" s="124"/>
      <c r="L33" s="35" t="e">
        <f>IF('CIRC 01.'!#REF!=16,'CIRC 01.'!#REF!*1000,0)</f>
        <v>#REF!</v>
      </c>
      <c r="M33" s="124"/>
      <c r="N33" s="35" t="e">
        <f>IF('CIRC 01.'!#REF!=10,'CIRC 01.'!#REF!*1000,0)</f>
        <v>#REF!</v>
      </c>
      <c r="O33" s="124"/>
      <c r="P33" s="35" t="e">
        <f>IF('CIRC 01.'!#REF!=6,'CIRC 01.'!#REF!*1000,0)</f>
        <v>#REF!</v>
      </c>
      <c r="Q33" s="124"/>
    </row>
    <row r="34" spans="1:17">
      <c r="A34" s="5" t="e">
        <f>'CIRC 01.'!#REF!</f>
        <v>#REF!</v>
      </c>
      <c r="B34" s="35" t="e">
        <f>IF('CIRC 01.'!#REF!=95,'CIRC 01.'!#REF!*1000,0)</f>
        <v>#REF!</v>
      </c>
      <c r="C34" s="124"/>
      <c r="D34" s="35" t="e">
        <f>IF('CIRC 01.'!#REF!=70,'CIRC 01.'!#REF!*1000,0)</f>
        <v>#REF!</v>
      </c>
      <c r="E34" s="124"/>
      <c r="F34" s="35" t="e">
        <f>IF('CIRC 01.'!#REF!=50,'CIRC 01.'!#REF!*1000,0)</f>
        <v>#REF!</v>
      </c>
      <c r="G34" s="124"/>
      <c r="H34" s="35" t="e">
        <f>IF('CIRC 01.'!#REF!=35,'CIRC 01.'!#REF!*1000,0)</f>
        <v>#REF!</v>
      </c>
      <c r="I34" s="124"/>
      <c r="J34" s="35" t="e">
        <f>IF('CIRC 01.'!#REF!=25,'CIRC 01.'!#REF!*1000,0)</f>
        <v>#REF!</v>
      </c>
      <c r="K34" s="124"/>
      <c r="L34" s="35" t="e">
        <f>IF('CIRC 01.'!#REF!=16,'CIRC 01.'!#REF!*1000,0)</f>
        <v>#REF!</v>
      </c>
      <c r="M34" s="124"/>
      <c r="N34" s="35" t="e">
        <f>IF('CIRC 01.'!#REF!=10,'CIRC 01.'!#REF!*1000,0)</f>
        <v>#REF!</v>
      </c>
      <c r="O34" s="124"/>
      <c r="P34" s="35" t="e">
        <f>IF('CIRC 01.'!#REF!=6,'CIRC 01.'!#REF!*1000,0)</f>
        <v>#REF!</v>
      </c>
      <c r="Q34" s="124"/>
    </row>
    <row r="35" spans="1:17">
      <c r="A35" s="5" t="e">
        <f>'CIRC 01.'!#REF!</f>
        <v>#REF!</v>
      </c>
      <c r="B35" s="35" t="e">
        <f>IF('CIRC 01.'!#REF!=95,'CIRC 01.'!#REF!*1000,0)</f>
        <v>#REF!</v>
      </c>
      <c r="C35" s="124"/>
      <c r="D35" s="35" t="e">
        <f>IF('CIRC 01.'!#REF!=70,'CIRC 01.'!#REF!*1000,0)</f>
        <v>#REF!</v>
      </c>
      <c r="E35" s="124"/>
      <c r="F35" s="35" t="e">
        <f>IF('CIRC 01.'!#REF!=50,'CIRC 01.'!#REF!*1000,0)</f>
        <v>#REF!</v>
      </c>
      <c r="G35" s="124"/>
      <c r="H35" s="35" t="e">
        <f>IF('CIRC 01.'!#REF!=35,'CIRC 01.'!#REF!*1000,0)</f>
        <v>#REF!</v>
      </c>
      <c r="I35" s="124"/>
      <c r="J35" s="35" t="e">
        <f>IF('CIRC 01.'!#REF!=25,'CIRC 01.'!#REF!*1000,0)</f>
        <v>#REF!</v>
      </c>
      <c r="K35" s="124"/>
      <c r="L35" s="35" t="e">
        <f>IF('CIRC 01.'!#REF!=16,'CIRC 01.'!#REF!*1000,0)</f>
        <v>#REF!</v>
      </c>
      <c r="M35" s="124"/>
      <c r="N35" s="35" t="e">
        <f>IF('CIRC 01.'!#REF!=10,'CIRC 01.'!#REF!*1000,0)</f>
        <v>#REF!</v>
      </c>
      <c r="O35" s="124"/>
      <c r="P35" s="35" t="e">
        <f>IF('CIRC 01.'!#REF!=6,'CIRC 01.'!#REF!*1000,0)</f>
        <v>#REF!</v>
      </c>
      <c r="Q35" s="124"/>
    </row>
    <row r="36" spans="1:17">
      <c r="A36" s="5" t="e">
        <f>'CIRC 01.'!#REF!</f>
        <v>#REF!</v>
      </c>
      <c r="B36" s="35" t="e">
        <f>IF('CIRC 01.'!#REF!=95,'CIRC 01.'!#REF!*1000,0)</f>
        <v>#REF!</v>
      </c>
      <c r="C36" s="124"/>
      <c r="D36" s="35" t="e">
        <f>IF('CIRC 01.'!#REF!=70,'CIRC 01.'!#REF!*1000,0)</f>
        <v>#REF!</v>
      </c>
      <c r="E36" s="124"/>
      <c r="F36" s="35" t="e">
        <f>IF('CIRC 01.'!#REF!=50,'CIRC 01.'!#REF!*1000,0)</f>
        <v>#REF!</v>
      </c>
      <c r="G36" s="124"/>
      <c r="H36" s="35" t="e">
        <f>IF('CIRC 01.'!#REF!=35,'CIRC 01.'!#REF!*1000,0)</f>
        <v>#REF!</v>
      </c>
      <c r="I36" s="124"/>
      <c r="J36" s="35" t="e">
        <f>IF('CIRC 01.'!#REF!=25,'CIRC 01.'!#REF!*1000,0)</f>
        <v>#REF!</v>
      </c>
      <c r="K36" s="124"/>
      <c r="L36" s="35" t="e">
        <f>IF('CIRC 01.'!#REF!=16,'CIRC 01.'!#REF!*1000,0)</f>
        <v>#REF!</v>
      </c>
      <c r="M36" s="124"/>
      <c r="N36" s="35" t="e">
        <f>IF('CIRC 01.'!#REF!=10,'CIRC 01.'!#REF!*1000,0)</f>
        <v>#REF!</v>
      </c>
      <c r="O36" s="124"/>
      <c r="P36" s="35" t="e">
        <f>IF('CIRC 01.'!#REF!=6,'CIRC 01.'!#REF!*1000,0)</f>
        <v>#REF!</v>
      </c>
      <c r="Q36" s="124"/>
    </row>
    <row r="37" spans="1:17">
      <c r="A37" s="5" t="e">
        <f>'CIRC 01.'!#REF!</f>
        <v>#REF!</v>
      </c>
      <c r="B37" s="35" t="e">
        <f>IF('CIRC 01.'!#REF!=95,'CIRC 01.'!#REF!*1000,0)</f>
        <v>#REF!</v>
      </c>
      <c r="C37" s="124"/>
      <c r="D37" s="35" t="e">
        <f>IF('CIRC 01.'!#REF!=70,'CIRC 01.'!#REF!*1000,0)</f>
        <v>#REF!</v>
      </c>
      <c r="E37" s="124"/>
      <c r="F37" s="35" t="e">
        <f>IF('CIRC 01.'!#REF!=50,'CIRC 01.'!#REF!*1000,0)</f>
        <v>#REF!</v>
      </c>
      <c r="G37" s="124"/>
      <c r="H37" s="35" t="e">
        <f>IF('CIRC 01.'!#REF!=35,'CIRC 01.'!#REF!*1000,0)</f>
        <v>#REF!</v>
      </c>
      <c r="I37" s="124"/>
      <c r="J37" s="35" t="e">
        <f>IF('CIRC 01.'!#REF!=25,'CIRC 01.'!#REF!*1000,0)</f>
        <v>#REF!</v>
      </c>
      <c r="K37" s="124"/>
      <c r="L37" s="35" t="e">
        <f>IF('CIRC 01.'!#REF!=16,'CIRC 01.'!#REF!*1000,0)</f>
        <v>#REF!</v>
      </c>
      <c r="M37" s="124"/>
      <c r="N37" s="35" t="e">
        <f>IF('CIRC 01.'!#REF!=10,'CIRC 01.'!#REF!*1000,0)</f>
        <v>#REF!</v>
      </c>
      <c r="O37" s="124"/>
      <c r="P37" s="35" t="e">
        <f>IF('CIRC 01.'!#REF!=6,'CIRC 01.'!#REF!*1000,0)</f>
        <v>#REF!</v>
      </c>
      <c r="Q37" s="124"/>
    </row>
    <row r="38" spans="1:17">
      <c r="A38" s="5" t="e">
        <f>'CIRC 01.'!#REF!</f>
        <v>#REF!</v>
      </c>
      <c r="B38" s="35" t="e">
        <f>IF('CIRC 01.'!#REF!=95,'CIRC 01.'!#REF!*1000,0)</f>
        <v>#REF!</v>
      </c>
      <c r="C38" s="124"/>
      <c r="D38" s="35" t="e">
        <f>IF('CIRC 01.'!#REF!=70,'CIRC 01.'!#REF!*1000,0)</f>
        <v>#REF!</v>
      </c>
      <c r="E38" s="124"/>
      <c r="F38" s="35" t="e">
        <f>IF('CIRC 01.'!#REF!=50,'CIRC 01.'!#REF!*1000,0)</f>
        <v>#REF!</v>
      </c>
      <c r="G38" s="124"/>
      <c r="H38" s="35" t="e">
        <f>IF('CIRC 01.'!#REF!=35,'CIRC 01.'!#REF!*1000,0)</f>
        <v>#REF!</v>
      </c>
      <c r="I38" s="124"/>
      <c r="J38" s="35" t="e">
        <f>IF('CIRC 01.'!#REF!=25,'CIRC 01.'!#REF!*1000,0)</f>
        <v>#REF!</v>
      </c>
      <c r="K38" s="124"/>
      <c r="L38" s="35" t="e">
        <f>IF('CIRC 01.'!#REF!=16,'CIRC 01.'!#REF!*1000,0)</f>
        <v>#REF!</v>
      </c>
      <c r="M38" s="124"/>
      <c r="N38" s="35" t="e">
        <f>IF('CIRC 01.'!#REF!=10,'CIRC 01.'!#REF!*1000,0)</f>
        <v>#REF!</v>
      </c>
      <c r="O38" s="124"/>
      <c r="P38" s="35" t="e">
        <f>IF('CIRC 01.'!#REF!=6,'CIRC 01.'!#REF!*1000,0)</f>
        <v>#REF!</v>
      </c>
      <c r="Q38" s="124"/>
    </row>
    <row r="39" spans="1:17">
      <c r="A39" s="5" t="e">
        <f>'CIRC 01.'!#REF!</f>
        <v>#REF!</v>
      </c>
      <c r="B39" s="35" t="e">
        <f>IF('CIRC 01.'!#REF!=95,'CIRC 01.'!#REF!*1000,0)</f>
        <v>#REF!</v>
      </c>
      <c r="C39" s="124"/>
      <c r="D39" s="35" t="e">
        <f>IF('CIRC 01.'!#REF!=70,'CIRC 01.'!#REF!*1000,0)</f>
        <v>#REF!</v>
      </c>
      <c r="E39" s="124"/>
      <c r="F39" s="35" t="e">
        <f>IF('CIRC 01.'!#REF!=50,'CIRC 01.'!#REF!*1000,0)</f>
        <v>#REF!</v>
      </c>
      <c r="G39" s="124"/>
      <c r="H39" s="35" t="e">
        <f>IF('CIRC 01.'!#REF!=35,'CIRC 01.'!#REF!*1000,0)</f>
        <v>#REF!</v>
      </c>
      <c r="I39" s="124"/>
      <c r="J39" s="35" t="e">
        <f>IF('CIRC 01.'!#REF!=25,'CIRC 01.'!#REF!*1000,0)</f>
        <v>#REF!</v>
      </c>
      <c r="K39" s="124"/>
      <c r="L39" s="35" t="e">
        <f>IF('CIRC 01.'!#REF!=16,'CIRC 01.'!#REF!*1000,0)</f>
        <v>#REF!</v>
      </c>
      <c r="M39" s="124"/>
      <c r="N39" s="35" t="e">
        <f>IF('CIRC 01.'!#REF!=10,'CIRC 01.'!#REF!*1000,0)</f>
        <v>#REF!</v>
      </c>
      <c r="O39" s="124"/>
      <c r="P39" s="35" t="e">
        <f>IF('CIRC 01.'!#REF!=6,'CIRC 01.'!#REF!*1000,0)</f>
        <v>#REF!</v>
      </c>
      <c r="Q39" s="124"/>
    </row>
    <row r="40" spans="1:17">
      <c r="A40" s="5" t="e">
        <f>'CIRC 01.'!#REF!</f>
        <v>#REF!</v>
      </c>
      <c r="B40" s="35" t="e">
        <f>IF('CIRC 01.'!#REF!=95,'CIRC 01.'!#REF!*1000,0)</f>
        <v>#REF!</v>
      </c>
      <c r="C40" s="124"/>
      <c r="D40" s="35" t="e">
        <f>IF('CIRC 01.'!#REF!=70,'CIRC 01.'!#REF!*1000,0)</f>
        <v>#REF!</v>
      </c>
      <c r="E40" s="124"/>
      <c r="F40" s="35" t="e">
        <f>IF('CIRC 01.'!#REF!=50,'CIRC 01.'!#REF!*1000,0)</f>
        <v>#REF!</v>
      </c>
      <c r="G40" s="124"/>
      <c r="H40" s="35" t="e">
        <f>IF('CIRC 01.'!#REF!=35,'CIRC 01.'!#REF!*1000,0)</f>
        <v>#REF!</v>
      </c>
      <c r="I40" s="124"/>
      <c r="J40" s="35" t="e">
        <f>IF('CIRC 01.'!#REF!=25,'CIRC 01.'!#REF!*1000,0)</f>
        <v>#REF!</v>
      </c>
      <c r="K40" s="124"/>
      <c r="L40" s="35" t="e">
        <f>IF('CIRC 01.'!#REF!=16,'CIRC 01.'!#REF!*1000,0)</f>
        <v>#REF!</v>
      </c>
      <c r="M40" s="124"/>
      <c r="N40" s="35" t="e">
        <f>IF('CIRC 01.'!#REF!=10,'CIRC 01.'!#REF!*1000,0)</f>
        <v>#REF!</v>
      </c>
      <c r="O40" s="124"/>
      <c r="P40" s="35" t="e">
        <f>IF('CIRC 01.'!#REF!=6,'CIRC 01.'!#REF!*1000,0)</f>
        <v>#REF!</v>
      </c>
      <c r="Q40" s="124"/>
    </row>
    <row r="41" spans="1:17">
      <c r="A41" s="5" t="e">
        <f>'CIRC 01.'!#REF!</f>
        <v>#REF!</v>
      </c>
      <c r="B41" s="35" t="e">
        <f>IF('CIRC 01.'!#REF!=95,'CIRC 01.'!#REF!*1000,0)</f>
        <v>#REF!</v>
      </c>
      <c r="C41" s="124"/>
      <c r="D41" s="35" t="e">
        <f>IF('CIRC 01.'!#REF!=70,'CIRC 01.'!#REF!*1000,0)</f>
        <v>#REF!</v>
      </c>
      <c r="E41" s="124"/>
      <c r="F41" s="35" t="e">
        <f>IF('CIRC 01.'!#REF!=50,'CIRC 01.'!#REF!*1000,0)</f>
        <v>#REF!</v>
      </c>
      <c r="G41" s="124"/>
      <c r="H41" s="35" t="e">
        <f>IF('CIRC 01.'!#REF!=35,'CIRC 01.'!#REF!*1000,0)</f>
        <v>#REF!</v>
      </c>
      <c r="I41" s="124"/>
      <c r="J41" s="35" t="e">
        <f>IF('CIRC 01.'!#REF!=25,'CIRC 01.'!#REF!*1000,0)</f>
        <v>#REF!</v>
      </c>
      <c r="K41" s="124"/>
      <c r="L41" s="35" t="e">
        <f>IF('CIRC 01.'!#REF!=16,'CIRC 01.'!#REF!*1000,0)</f>
        <v>#REF!</v>
      </c>
      <c r="M41" s="124"/>
      <c r="N41" s="35" t="e">
        <f>IF('CIRC 01.'!#REF!=10,'CIRC 01.'!#REF!*1000,0)</f>
        <v>#REF!</v>
      </c>
      <c r="O41" s="124"/>
      <c r="P41" s="35" t="e">
        <f>IF('CIRC 01.'!#REF!=6,'CIRC 01.'!#REF!*1000,0)</f>
        <v>#REF!</v>
      </c>
      <c r="Q41" s="124"/>
    </row>
    <row r="42" spans="1:17">
      <c r="A42" s="5" t="e">
        <f>'CIRC 01.'!#REF!</f>
        <v>#REF!</v>
      </c>
      <c r="B42" s="35" t="e">
        <f>IF('CIRC 01.'!#REF!=95,'CIRC 01.'!#REF!*1000,0)</f>
        <v>#REF!</v>
      </c>
      <c r="C42" s="124"/>
      <c r="D42" s="35" t="e">
        <f>IF('CIRC 01.'!#REF!=70,'CIRC 01.'!#REF!*1000,0)</f>
        <v>#REF!</v>
      </c>
      <c r="E42" s="124"/>
      <c r="F42" s="35" t="e">
        <f>IF('CIRC 01.'!#REF!=50,'CIRC 01.'!#REF!*1000,0)</f>
        <v>#REF!</v>
      </c>
      <c r="G42" s="124"/>
      <c r="H42" s="35" t="e">
        <f>IF('CIRC 01.'!#REF!=35,'CIRC 01.'!#REF!*1000,0)</f>
        <v>#REF!</v>
      </c>
      <c r="I42" s="124"/>
      <c r="J42" s="35" t="e">
        <f>IF('CIRC 01.'!#REF!=25,'CIRC 01.'!#REF!*1000,0)</f>
        <v>#REF!</v>
      </c>
      <c r="K42" s="124"/>
      <c r="L42" s="35" t="e">
        <f>IF('CIRC 01.'!#REF!=16,'CIRC 01.'!#REF!*1000,0)</f>
        <v>#REF!</v>
      </c>
      <c r="M42" s="124"/>
      <c r="N42" s="35" t="e">
        <f>IF('CIRC 01.'!#REF!=10,'CIRC 01.'!#REF!*1000,0)</f>
        <v>#REF!</v>
      </c>
      <c r="O42" s="124"/>
      <c r="P42" s="35" t="e">
        <f>IF('CIRC 01.'!#REF!=6,'CIRC 01.'!#REF!*1000,0)</f>
        <v>#REF!</v>
      </c>
      <c r="Q42" s="124"/>
    </row>
    <row r="43" spans="1:17">
      <c r="A43" s="5" t="e">
        <f>'CIRC 01.'!#REF!</f>
        <v>#REF!</v>
      </c>
      <c r="B43" s="35" t="e">
        <f>IF('CIRC 01.'!#REF!=95,'CIRC 01.'!#REF!*1000,0)</f>
        <v>#REF!</v>
      </c>
      <c r="C43" s="124"/>
      <c r="D43" s="35" t="e">
        <f>IF('CIRC 01.'!#REF!=70,'CIRC 01.'!#REF!*1000,0)</f>
        <v>#REF!</v>
      </c>
      <c r="E43" s="124"/>
      <c r="F43" s="35" t="e">
        <f>IF('CIRC 01.'!#REF!=50,'CIRC 01.'!#REF!*1000,0)</f>
        <v>#REF!</v>
      </c>
      <c r="G43" s="124"/>
      <c r="H43" s="35" t="e">
        <f>IF('CIRC 01.'!#REF!=35,'CIRC 01.'!#REF!*1000,0)</f>
        <v>#REF!</v>
      </c>
      <c r="I43" s="124"/>
      <c r="J43" s="35" t="e">
        <f>IF('CIRC 01.'!#REF!=25,'CIRC 01.'!#REF!*1000,0)</f>
        <v>#REF!</v>
      </c>
      <c r="K43" s="124"/>
      <c r="L43" s="35" t="e">
        <f>IF('CIRC 01.'!#REF!=16,'CIRC 01.'!#REF!*1000,0)</f>
        <v>#REF!</v>
      </c>
      <c r="M43" s="124"/>
      <c r="N43" s="35" t="e">
        <f>IF('CIRC 01.'!#REF!=10,'CIRC 01.'!#REF!*1000,0)</f>
        <v>#REF!</v>
      </c>
      <c r="O43" s="124"/>
      <c r="P43" s="35" t="e">
        <f>IF('CIRC 01.'!#REF!=6,'CIRC 01.'!#REF!*1000,0)</f>
        <v>#REF!</v>
      </c>
      <c r="Q43" s="124"/>
    </row>
    <row r="44" spans="1:17">
      <c r="A44" s="5" t="e">
        <f>'CIRC 01.'!#REF!</f>
        <v>#REF!</v>
      </c>
      <c r="B44" s="35" t="e">
        <f>IF('CIRC 01.'!#REF!=95,'CIRC 01.'!#REF!*1000,0)</f>
        <v>#REF!</v>
      </c>
      <c r="C44" s="124"/>
      <c r="D44" s="35" t="e">
        <f>IF('CIRC 01.'!#REF!=70,'CIRC 01.'!#REF!*1000,0)</f>
        <v>#REF!</v>
      </c>
      <c r="E44" s="124"/>
      <c r="F44" s="35" t="e">
        <f>IF('CIRC 01.'!#REF!=50,'CIRC 01.'!#REF!*1000,0)</f>
        <v>#REF!</v>
      </c>
      <c r="G44" s="124"/>
      <c r="H44" s="35" t="e">
        <f>IF('CIRC 01.'!#REF!=35,'CIRC 01.'!#REF!*1000,0)</f>
        <v>#REF!</v>
      </c>
      <c r="I44" s="124"/>
      <c r="J44" s="35" t="e">
        <f>IF('CIRC 01.'!#REF!=25,'CIRC 01.'!#REF!*1000,0)</f>
        <v>#REF!</v>
      </c>
      <c r="K44" s="124"/>
      <c r="L44" s="35" t="e">
        <f>IF('CIRC 01.'!#REF!=16,'CIRC 01.'!#REF!*1000,0)</f>
        <v>#REF!</v>
      </c>
      <c r="M44" s="124"/>
      <c r="N44" s="35" t="e">
        <f>IF('CIRC 01.'!#REF!=10,'CIRC 01.'!#REF!*1000,0)</f>
        <v>#REF!</v>
      </c>
      <c r="O44" s="124"/>
      <c r="P44" s="35" t="e">
        <f>IF('CIRC 01.'!#REF!=6,'CIRC 01.'!#REF!*1000,0)</f>
        <v>#REF!</v>
      </c>
      <c r="Q44" s="124"/>
    </row>
    <row r="45" spans="1:17">
      <c r="A45" s="5" t="e">
        <f>'CIRC 01.'!#REF!</f>
        <v>#REF!</v>
      </c>
      <c r="B45" s="35" t="e">
        <f>IF('CIRC 01.'!#REF!=95,'CIRC 01.'!#REF!*1000,0)</f>
        <v>#REF!</v>
      </c>
      <c r="C45" s="124"/>
      <c r="D45" s="35" t="e">
        <f>IF('CIRC 01.'!#REF!=70,'CIRC 01.'!#REF!*1000,0)</f>
        <v>#REF!</v>
      </c>
      <c r="E45" s="124"/>
      <c r="F45" s="35" t="e">
        <f>IF('CIRC 01.'!#REF!=50,'CIRC 01.'!#REF!*1000,0)</f>
        <v>#REF!</v>
      </c>
      <c r="G45" s="124"/>
      <c r="H45" s="35" t="e">
        <f>IF('CIRC 01.'!#REF!=35,'CIRC 01.'!#REF!*1000,0)</f>
        <v>#REF!</v>
      </c>
      <c r="I45" s="124"/>
      <c r="J45" s="35" t="e">
        <f>IF('CIRC 01.'!#REF!=25,'CIRC 01.'!#REF!*1000,0)</f>
        <v>#REF!</v>
      </c>
      <c r="K45" s="124"/>
      <c r="L45" s="35" t="e">
        <f>IF('CIRC 01.'!#REF!=16,'CIRC 01.'!#REF!*1000,0)</f>
        <v>#REF!</v>
      </c>
      <c r="M45" s="124"/>
      <c r="N45" s="35" t="e">
        <f>IF('CIRC 01.'!#REF!=10,'CIRC 01.'!#REF!*1000,0)</f>
        <v>#REF!</v>
      </c>
      <c r="O45" s="124"/>
      <c r="P45" s="35" t="e">
        <f>IF('CIRC 01.'!#REF!=6,'CIRC 01.'!#REF!*1000,0)</f>
        <v>#REF!</v>
      </c>
      <c r="Q45" s="124"/>
    </row>
    <row r="46" spans="1:17">
      <c r="A46" s="5" t="e">
        <f>'CIRC 01.'!#REF!</f>
        <v>#REF!</v>
      </c>
      <c r="B46" s="35" t="e">
        <f>IF('CIRC 01.'!#REF!=95,'CIRC 01.'!#REF!*1000,0)</f>
        <v>#REF!</v>
      </c>
      <c r="C46" s="124"/>
      <c r="D46" s="35" t="e">
        <f>IF('CIRC 01.'!#REF!=70,'CIRC 01.'!#REF!*1000,0)</f>
        <v>#REF!</v>
      </c>
      <c r="E46" s="124"/>
      <c r="F46" s="35" t="e">
        <f>IF('CIRC 01.'!#REF!=50,'CIRC 01.'!#REF!*1000,0)</f>
        <v>#REF!</v>
      </c>
      <c r="G46" s="124"/>
      <c r="H46" s="35" t="e">
        <f>IF('CIRC 01.'!#REF!=35,'CIRC 01.'!#REF!*1000,0)</f>
        <v>#REF!</v>
      </c>
      <c r="I46" s="124"/>
      <c r="J46" s="35" t="e">
        <f>IF('CIRC 01.'!#REF!=25,'CIRC 01.'!#REF!*1000,0)</f>
        <v>#REF!</v>
      </c>
      <c r="K46" s="124"/>
      <c r="L46" s="35" t="e">
        <f>IF('CIRC 01.'!#REF!=16,'CIRC 01.'!#REF!*1000,0)</f>
        <v>#REF!</v>
      </c>
      <c r="M46" s="124"/>
      <c r="N46" s="35" t="e">
        <f>IF('CIRC 01.'!#REF!=10,'CIRC 01.'!#REF!*1000,0)</f>
        <v>#REF!</v>
      </c>
      <c r="O46" s="124"/>
      <c r="P46" s="35" t="e">
        <f>IF('CIRC 01.'!#REF!=6,'CIRC 01.'!#REF!*1000,0)</f>
        <v>#REF!</v>
      </c>
      <c r="Q46" s="124"/>
    </row>
    <row r="47" spans="1:17">
      <c r="A47" s="5" t="e">
        <f>'CIRC 01.'!#REF!</f>
        <v>#REF!</v>
      </c>
      <c r="B47" s="35" t="e">
        <f>IF('CIRC 01.'!#REF!=95,'CIRC 01.'!#REF!*1000,0)</f>
        <v>#REF!</v>
      </c>
      <c r="C47" s="124"/>
      <c r="D47" s="35" t="e">
        <f>IF('CIRC 01.'!#REF!=70,'CIRC 01.'!#REF!*1000,0)</f>
        <v>#REF!</v>
      </c>
      <c r="E47" s="124"/>
      <c r="F47" s="35" t="e">
        <f>IF('CIRC 01.'!#REF!=50,'CIRC 01.'!#REF!*1000,0)</f>
        <v>#REF!</v>
      </c>
      <c r="G47" s="124"/>
      <c r="H47" s="35" t="e">
        <f>IF('CIRC 01.'!#REF!=35,'CIRC 01.'!#REF!*1000,0)</f>
        <v>#REF!</v>
      </c>
      <c r="I47" s="124"/>
      <c r="J47" s="35" t="e">
        <f>IF('CIRC 01.'!#REF!=25,'CIRC 01.'!#REF!*1000,0)</f>
        <v>#REF!</v>
      </c>
      <c r="K47" s="124"/>
      <c r="L47" s="35" t="e">
        <f>IF('CIRC 01.'!#REF!=16,'CIRC 01.'!#REF!*1000,0)</f>
        <v>#REF!</v>
      </c>
      <c r="M47" s="124"/>
      <c r="N47" s="35" t="e">
        <f>IF('CIRC 01.'!#REF!=10,'CIRC 01.'!#REF!*1000,0)</f>
        <v>#REF!</v>
      </c>
      <c r="O47" s="124"/>
      <c r="P47" s="35" t="e">
        <f>IF('CIRC 01.'!#REF!=6,'CIRC 01.'!#REF!*1000,0)</f>
        <v>#REF!</v>
      </c>
      <c r="Q47" s="124"/>
    </row>
    <row r="48" spans="1:17">
      <c r="A48" s="5" t="e">
        <f>'CIRC 01.'!#REF!</f>
        <v>#REF!</v>
      </c>
      <c r="B48" s="35" t="e">
        <f>IF('CIRC 01.'!#REF!=95,'CIRC 01.'!#REF!*1000,0)</f>
        <v>#REF!</v>
      </c>
      <c r="C48" s="124"/>
      <c r="D48" s="35" t="e">
        <f>IF('CIRC 01.'!#REF!=70,'CIRC 01.'!#REF!*1000,0)</f>
        <v>#REF!</v>
      </c>
      <c r="E48" s="124"/>
      <c r="F48" s="35" t="e">
        <f>IF('CIRC 01.'!#REF!=50,'CIRC 01.'!#REF!*1000,0)</f>
        <v>#REF!</v>
      </c>
      <c r="G48" s="124"/>
      <c r="H48" s="35" t="e">
        <f>IF('CIRC 01.'!#REF!=35,'CIRC 01.'!#REF!*1000,0)</f>
        <v>#REF!</v>
      </c>
      <c r="I48" s="124"/>
      <c r="J48" s="35" t="e">
        <f>IF('CIRC 01.'!#REF!=25,'CIRC 01.'!#REF!*1000,0)</f>
        <v>#REF!</v>
      </c>
      <c r="K48" s="124"/>
      <c r="L48" s="35" t="e">
        <f>IF('CIRC 01.'!#REF!=16,'CIRC 01.'!#REF!*1000,0)</f>
        <v>#REF!</v>
      </c>
      <c r="M48" s="124"/>
      <c r="N48" s="35" t="e">
        <f>IF('CIRC 01.'!#REF!=10,'CIRC 01.'!#REF!*1000,0)</f>
        <v>#REF!</v>
      </c>
      <c r="O48" s="124"/>
      <c r="P48" s="35" t="e">
        <f>IF('CIRC 01.'!#REF!=6,'CIRC 01.'!#REF!*1000,0)</f>
        <v>#REF!</v>
      </c>
      <c r="Q48" s="124"/>
    </row>
    <row r="49" spans="1:17">
      <c r="A49" s="5" t="e">
        <f>'CIRC 01.'!#REF!</f>
        <v>#REF!</v>
      </c>
      <c r="B49" s="35" t="e">
        <f>IF('CIRC 01.'!#REF!=95,'CIRC 01.'!#REF!*1000,0)</f>
        <v>#REF!</v>
      </c>
      <c r="C49" s="124"/>
      <c r="D49" s="35" t="e">
        <f>IF('CIRC 01.'!#REF!=70,'CIRC 01.'!#REF!*1000,0)</f>
        <v>#REF!</v>
      </c>
      <c r="E49" s="124"/>
      <c r="F49" s="35" t="e">
        <f>IF('CIRC 01.'!#REF!=50,'CIRC 01.'!#REF!*1000,0)</f>
        <v>#REF!</v>
      </c>
      <c r="G49" s="124"/>
      <c r="H49" s="35" t="e">
        <f>IF('CIRC 01.'!#REF!=35,'CIRC 01.'!#REF!*1000,0)</f>
        <v>#REF!</v>
      </c>
      <c r="I49" s="124"/>
      <c r="J49" s="35" t="e">
        <f>IF('CIRC 01.'!#REF!=25,'CIRC 01.'!#REF!*1000,0)</f>
        <v>#REF!</v>
      </c>
      <c r="K49" s="124"/>
      <c r="L49" s="35" t="e">
        <f>IF('CIRC 01.'!#REF!=16,'CIRC 01.'!#REF!*1000,0)</f>
        <v>#REF!</v>
      </c>
      <c r="M49" s="124"/>
      <c r="N49" s="35" t="e">
        <f>IF('CIRC 01.'!#REF!=10,'CIRC 01.'!#REF!*1000,0)</f>
        <v>#REF!</v>
      </c>
      <c r="O49" s="124"/>
      <c r="P49" s="35" t="e">
        <f>IF('CIRC 01.'!#REF!=6,'CIRC 01.'!#REF!*1000,0)</f>
        <v>#REF!</v>
      </c>
      <c r="Q49" s="124"/>
    </row>
    <row r="50" spans="1:17">
      <c r="A50" s="5" t="e">
        <f>'CIRC 01.'!#REF!</f>
        <v>#REF!</v>
      </c>
      <c r="B50" s="35" t="e">
        <f>IF('CIRC 01.'!#REF!=95,'CIRC 01.'!#REF!*1000,0)</f>
        <v>#REF!</v>
      </c>
      <c r="C50" s="124"/>
      <c r="D50" s="35" t="e">
        <f>IF('CIRC 01.'!#REF!=70,'CIRC 01.'!#REF!*1000,0)</f>
        <v>#REF!</v>
      </c>
      <c r="E50" s="124"/>
      <c r="F50" s="35" t="e">
        <f>IF('CIRC 01.'!#REF!=50,'CIRC 01.'!#REF!*1000,0)</f>
        <v>#REF!</v>
      </c>
      <c r="G50" s="124"/>
      <c r="H50" s="35" t="e">
        <f>IF('CIRC 01.'!#REF!=35,'CIRC 01.'!#REF!*1000,0)</f>
        <v>#REF!</v>
      </c>
      <c r="I50" s="124"/>
      <c r="J50" s="35" t="e">
        <f>IF('CIRC 01.'!#REF!=25,'CIRC 01.'!#REF!*1000,0)</f>
        <v>#REF!</v>
      </c>
      <c r="K50" s="124"/>
      <c r="L50" s="35" t="e">
        <f>IF('CIRC 01.'!#REF!=16,'CIRC 01.'!#REF!*1000,0)</f>
        <v>#REF!</v>
      </c>
      <c r="M50" s="124"/>
      <c r="N50" s="35" t="e">
        <f>IF('CIRC 01.'!#REF!=10,'CIRC 01.'!#REF!*1000,0)</f>
        <v>#REF!</v>
      </c>
      <c r="O50" s="124"/>
      <c r="P50" s="35" t="e">
        <f>IF('CIRC 01.'!#REF!=6,'CIRC 01.'!#REF!*1000,0)</f>
        <v>#REF!</v>
      </c>
      <c r="Q50" s="124"/>
    </row>
    <row r="51" spans="1:17">
      <c r="A51" s="5" t="e">
        <f>'CIRC 01.'!#REF!</f>
        <v>#REF!</v>
      </c>
      <c r="B51" s="35" t="e">
        <f>IF('CIRC 01.'!#REF!=95,'CIRC 01.'!#REF!*1000,0)</f>
        <v>#REF!</v>
      </c>
      <c r="C51" s="124"/>
      <c r="D51" s="35" t="e">
        <f>IF('CIRC 01.'!#REF!=70,'CIRC 01.'!#REF!*1000,0)</f>
        <v>#REF!</v>
      </c>
      <c r="E51" s="124"/>
      <c r="F51" s="35" t="e">
        <f>IF('CIRC 01.'!#REF!=50,'CIRC 01.'!#REF!*1000,0)</f>
        <v>#REF!</v>
      </c>
      <c r="G51" s="124"/>
      <c r="H51" s="35" t="e">
        <f>IF('CIRC 01.'!#REF!=35,'CIRC 01.'!#REF!*1000,0)</f>
        <v>#REF!</v>
      </c>
      <c r="I51" s="124"/>
      <c r="J51" s="35" t="e">
        <f>IF('CIRC 01.'!#REF!=25,'CIRC 01.'!#REF!*1000,0)</f>
        <v>#REF!</v>
      </c>
      <c r="K51" s="124"/>
      <c r="L51" s="35" t="e">
        <f>IF('CIRC 01.'!#REF!=16,'CIRC 01.'!#REF!*1000,0)</f>
        <v>#REF!</v>
      </c>
      <c r="M51" s="124"/>
      <c r="N51" s="35" t="e">
        <f>IF('CIRC 01.'!#REF!=10,'CIRC 01.'!#REF!*1000,0)</f>
        <v>#REF!</v>
      </c>
      <c r="O51" s="124"/>
      <c r="P51" s="35" t="e">
        <f>IF('CIRC 01.'!#REF!=6,'CIRC 01.'!#REF!*1000,0)</f>
        <v>#REF!</v>
      </c>
      <c r="Q51" s="124"/>
    </row>
    <row r="52" spans="1:17">
      <c r="A52" s="5" t="e">
        <f>'CIRC 01.'!#REF!</f>
        <v>#REF!</v>
      </c>
      <c r="B52" s="35" t="e">
        <f>IF('CIRC 01.'!#REF!=95,'CIRC 01.'!#REF!*1000,0)</f>
        <v>#REF!</v>
      </c>
      <c r="C52" s="124"/>
      <c r="D52" s="35" t="e">
        <f>IF('CIRC 01.'!#REF!=70,'CIRC 01.'!#REF!*1000,0)</f>
        <v>#REF!</v>
      </c>
      <c r="E52" s="124"/>
      <c r="F52" s="35" t="e">
        <f>IF('CIRC 01.'!#REF!=50,'CIRC 01.'!#REF!*1000,0)</f>
        <v>#REF!</v>
      </c>
      <c r="G52" s="124"/>
      <c r="H52" s="35" t="e">
        <f>IF('CIRC 01.'!#REF!=35,'CIRC 01.'!#REF!*1000,0)</f>
        <v>#REF!</v>
      </c>
      <c r="I52" s="124"/>
      <c r="J52" s="35" t="e">
        <f>IF('CIRC 01.'!#REF!=25,'CIRC 01.'!#REF!*1000,0)</f>
        <v>#REF!</v>
      </c>
      <c r="K52" s="124"/>
      <c r="L52" s="35" t="e">
        <f>IF('CIRC 01.'!#REF!=16,'CIRC 01.'!#REF!*1000,0)</f>
        <v>#REF!</v>
      </c>
      <c r="M52" s="124"/>
      <c r="N52" s="35" t="e">
        <f>IF('CIRC 01.'!#REF!=10,'CIRC 01.'!#REF!*1000,0)</f>
        <v>#REF!</v>
      </c>
      <c r="O52" s="124"/>
      <c r="P52" s="35" t="e">
        <f>IF('CIRC 01.'!#REF!=6,'CIRC 01.'!#REF!*1000,0)</f>
        <v>#REF!</v>
      </c>
      <c r="Q52" s="124"/>
    </row>
    <row r="53" spans="1:17">
      <c r="A53" s="5" t="e">
        <f>'CIRC 01.'!#REF!</f>
        <v>#REF!</v>
      </c>
      <c r="B53" s="35" t="e">
        <f>IF('CIRC 01.'!#REF!=95,'CIRC 01.'!#REF!*1000,0)</f>
        <v>#REF!</v>
      </c>
      <c r="C53" s="124"/>
      <c r="D53" s="35" t="e">
        <f>IF('CIRC 01.'!#REF!=70,'CIRC 01.'!#REF!*1000,0)</f>
        <v>#REF!</v>
      </c>
      <c r="E53" s="124"/>
      <c r="F53" s="35" t="e">
        <f>IF('CIRC 01.'!#REF!=50,'CIRC 01.'!#REF!*1000,0)</f>
        <v>#REF!</v>
      </c>
      <c r="G53" s="124"/>
      <c r="H53" s="35" t="e">
        <f>IF('CIRC 01.'!#REF!=35,'CIRC 01.'!#REF!*1000,0)</f>
        <v>#REF!</v>
      </c>
      <c r="I53" s="124"/>
      <c r="J53" s="35" t="e">
        <f>IF('CIRC 01.'!#REF!=25,'CIRC 01.'!#REF!*1000,0)</f>
        <v>#REF!</v>
      </c>
      <c r="K53" s="124"/>
      <c r="L53" s="35" t="e">
        <f>IF('CIRC 01.'!#REF!=16,'CIRC 01.'!#REF!*1000,0)</f>
        <v>#REF!</v>
      </c>
      <c r="M53" s="124"/>
      <c r="N53" s="35" t="e">
        <f>IF('CIRC 01.'!#REF!=10,'CIRC 01.'!#REF!*1000,0)</f>
        <v>#REF!</v>
      </c>
      <c r="O53" s="124"/>
      <c r="P53" s="35" t="e">
        <f>IF('CIRC 01.'!#REF!=6,'CIRC 01.'!#REF!*1000,0)</f>
        <v>#REF!</v>
      </c>
      <c r="Q53" s="124"/>
    </row>
    <row r="54" spans="1:17">
      <c r="A54" s="5" t="e">
        <f>'CIRC 01.'!#REF!</f>
        <v>#REF!</v>
      </c>
      <c r="B54" s="35" t="e">
        <f>IF('CIRC 01.'!#REF!=95,'CIRC 01.'!#REF!*1000,0)</f>
        <v>#REF!</v>
      </c>
      <c r="C54" s="124"/>
      <c r="D54" s="35" t="e">
        <f>IF('CIRC 01.'!#REF!=70,'CIRC 01.'!#REF!*1000,0)</f>
        <v>#REF!</v>
      </c>
      <c r="E54" s="124"/>
      <c r="F54" s="35" t="e">
        <f>IF('CIRC 01.'!#REF!=50,'CIRC 01.'!#REF!*1000,0)</f>
        <v>#REF!</v>
      </c>
      <c r="G54" s="124"/>
      <c r="H54" s="35" t="e">
        <f>IF('CIRC 01.'!#REF!=35,'CIRC 01.'!#REF!*1000,0)</f>
        <v>#REF!</v>
      </c>
      <c r="I54" s="124"/>
      <c r="J54" s="35" t="e">
        <f>IF('CIRC 01.'!#REF!=25,'CIRC 01.'!#REF!*1000,0)</f>
        <v>#REF!</v>
      </c>
      <c r="K54" s="124"/>
      <c r="L54" s="35" t="e">
        <f>IF('CIRC 01.'!#REF!=16,'CIRC 01.'!#REF!*1000,0)</f>
        <v>#REF!</v>
      </c>
      <c r="M54" s="124"/>
      <c r="N54" s="35" t="e">
        <f>IF('CIRC 01.'!#REF!=10,'CIRC 01.'!#REF!*1000,0)</f>
        <v>#REF!</v>
      </c>
      <c r="O54" s="124"/>
      <c r="P54" s="35" t="e">
        <f>IF('CIRC 01.'!#REF!=6,'CIRC 01.'!#REF!*1000,0)</f>
        <v>#REF!</v>
      </c>
      <c r="Q54" s="124"/>
    </row>
    <row r="55" spans="1:17">
      <c r="A55" s="5" t="e">
        <f>'CIRC 01.'!#REF!</f>
        <v>#REF!</v>
      </c>
      <c r="B55" s="35" t="e">
        <f>IF('CIRC 01.'!#REF!=95,'CIRC 01.'!#REF!*1000,0)</f>
        <v>#REF!</v>
      </c>
      <c r="C55" s="124"/>
      <c r="D55" s="35" t="e">
        <f>IF('CIRC 01.'!#REF!=70,'CIRC 01.'!#REF!*1000,0)</f>
        <v>#REF!</v>
      </c>
      <c r="E55" s="124"/>
      <c r="F55" s="35" t="e">
        <f>IF('CIRC 01.'!#REF!=50,'CIRC 01.'!#REF!*1000,0)</f>
        <v>#REF!</v>
      </c>
      <c r="G55" s="124"/>
      <c r="H55" s="35" t="e">
        <f>IF('CIRC 01.'!#REF!=35,'CIRC 01.'!#REF!*1000,0)</f>
        <v>#REF!</v>
      </c>
      <c r="I55" s="124"/>
      <c r="J55" s="35" t="e">
        <f>IF('CIRC 01.'!#REF!=25,'CIRC 01.'!#REF!*1000,0)</f>
        <v>#REF!</v>
      </c>
      <c r="K55" s="124"/>
      <c r="L55" s="35" t="e">
        <f>IF('CIRC 01.'!#REF!=16,'CIRC 01.'!#REF!*1000,0)</f>
        <v>#REF!</v>
      </c>
      <c r="M55" s="124"/>
      <c r="N55" s="35" t="e">
        <f>IF('CIRC 01.'!#REF!=10,'CIRC 01.'!#REF!*1000,0)</f>
        <v>#REF!</v>
      </c>
      <c r="O55" s="124"/>
      <c r="P55" s="35" t="e">
        <f>IF('CIRC 01.'!#REF!=6,'CIRC 01.'!#REF!*1000,0)</f>
        <v>#REF!</v>
      </c>
      <c r="Q55" s="124"/>
    </row>
    <row r="56" spans="1:17">
      <c r="A56" s="5" t="e">
        <f>'CIRC 01.'!#REF!</f>
        <v>#REF!</v>
      </c>
      <c r="B56" s="35" t="e">
        <f>IF('CIRC 01.'!#REF!=95,'CIRC 01.'!#REF!*1000,0)</f>
        <v>#REF!</v>
      </c>
      <c r="C56" s="124"/>
      <c r="D56" s="35" t="e">
        <f>IF('CIRC 01.'!#REF!=70,'CIRC 01.'!#REF!*1000,0)</f>
        <v>#REF!</v>
      </c>
      <c r="E56" s="124"/>
      <c r="F56" s="35" t="e">
        <f>IF('CIRC 01.'!#REF!=50,'CIRC 01.'!#REF!*1000,0)</f>
        <v>#REF!</v>
      </c>
      <c r="G56" s="124"/>
      <c r="H56" s="35" t="e">
        <f>IF('CIRC 01.'!#REF!=35,'CIRC 01.'!#REF!*1000,0)</f>
        <v>#REF!</v>
      </c>
      <c r="I56" s="124"/>
      <c r="J56" s="35" t="e">
        <f>IF('CIRC 01.'!#REF!=25,'CIRC 01.'!#REF!*1000,0)</f>
        <v>#REF!</v>
      </c>
      <c r="K56" s="124"/>
      <c r="L56" s="35" t="e">
        <f>IF('CIRC 01.'!#REF!=16,'CIRC 01.'!#REF!*1000,0)</f>
        <v>#REF!</v>
      </c>
      <c r="M56" s="124"/>
      <c r="N56" s="35" t="e">
        <f>IF('CIRC 01.'!#REF!=10,'CIRC 01.'!#REF!*1000,0)</f>
        <v>#REF!</v>
      </c>
      <c r="O56" s="124"/>
      <c r="P56" s="35" t="e">
        <f>IF('CIRC 01.'!#REF!=6,'CIRC 01.'!#REF!*1000,0)</f>
        <v>#REF!</v>
      </c>
      <c r="Q56" s="124"/>
    </row>
    <row r="57" spans="1:17">
      <c r="A57" s="5" t="e">
        <f>'CIRC 01.'!#REF!</f>
        <v>#REF!</v>
      </c>
      <c r="B57" s="35" t="e">
        <f>IF('CIRC 01.'!#REF!=95,'CIRC 01.'!#REF!*1000,0)</f>
        <v>#REF!</v>
      </c>
      <c r="C57" s="124"/>
      <c r="D57" s="35" t="e">
        <f>IF('CIRC 01.'!#REF!=70,'CIRC 01.'!#REF!*1000,0)</f>
        <v>#REF!</v>
      </c>
      <c r="E57" s="124"/>
      <c r="F57" s="35" t="e">
        <f>IF('CIRC 01.'!#REF!=50,'CIRC 01.'!#REF!*1000,0)</f>
        <v>#REF!</v>
      </c>
      <c r="G57" s="124"/>
      <c r="H57" s="35" t="e">
        <f>IF('CIRC 01.'!#REF!=35,'CIRC 01.'!#REF!*1000,0)</f>
        <v>#REF!</v>
      </c>
      <c r="I57" s="124"/>
      <c r="J57" s="35" t="e">
        <f>IF('CIRC 01.'!#REF!=25,'CIRC 01.'!#REF!*1000,0)</f>
        <v>#REF!</v>
      </c>
      <c r="K57" s="124"/>
      <c r="L57" s="35" t="e">
        <f>IF('CIRC 01.'!#REF!=16,'CIRC 01.'!#REF!*1000,0)</f>
        <v>#REF!</v>
      </c>
      <c r="M57" s="124"/>
      <c r="N57" s="35" t="e">
        <f>IF('CIRC 01.'!#REF!=10,'CIRC 01.'!#REF!*1000,0)</f>
        <v>#REF!</v>
      </c>
      <c r="O57" s="124"/>
      <c r="P57" s="35" t="e">
        <f>IF('CIRC 01.'!#REF!=6,'CIRC 01.'!#REF!*1000,0)</f>
        <v>#REF!</v>
      </c>
      <c r="Q57" s="124"/>
    </row>
    <row r="58" spans="1:17">
      <c r="A58" s="5" t="e">
        <f>'CIRC 01.'!#REF!</f>
        <v>#REF!</v>
      </c>
      <c r="B58" s="35" t="e">
        <f>IF('CIRC 01.'!#REF!=95,'CIRC 01.'!#REF!*1000,0)</f>
        <v>#REF!</v>
      </c>
      <c r="C58" s="124"/>
      <c r="D58" s="35" t="e">
        <f>IF('CIRC 01.'!#REF!=70,'CIRC 01.'!#REF!*1000,0)</f>
        <v>#REF!</v>
      </c>
      <c r="E58" s="124"/>
      <c r="F58" s="35" t="e">
        <f>IF('CIRC 01.'!#REF!=50,'CIRC 01.'!#REF!*1000,0)</f>
        <v>#REF!</v>
      </c>
      <c r="G58" s="124"/>
      <c r="H58" s="35" t="e">
        <f>IF('CIRC 01.'!#REF!=35,'CIRC 01.'!#REF!*1000,0)</f>
        <v>#REF!</v>
      </c>
      <c r="I58" s="124"/>
      <c r="J58" s="35" t="e">
        <f>IF('CIRC 01.'!#REF!=25,'CIRC 01.'!#REF!*1000,0)</f>
        <v>#REF!</v>
      </c>
      <c r="K58" s="124"/>
      <c r="L58" s="35" t="e">
        <f>IF('CIRC 01.'!#REF!=16,'CIRC 01.'!#REF!*1000,0)</f>
        <v>#REF!</v>
      </c>
      <c r="M58" s="124"/>
      <c r="N58" s="35" t="e">
        <f>IF('CIRC 01.'!#REF!=10,'CIRC 01.'!#REF!*1000,0)</f>
        <v>#REF!</v>
      </c>
      <c r="O58" s="124"/>
      <c r="P58" s="35" t="e">
        <f>IF('CIRC 01.'!#REF!=6,'CIRC 01.'!#REF!*1000,0)</f>
        <v>#REF!</v>
      </c>
      <c r="Q58" s="124"/>
    </row>
    <row r="59" spans="1:17">
      <c r="A59" s="5" t="e">
        <f>'CIRC 01.'!#REF!</f>
        <v>#REF!</v>
      </c>
      <c r="B59" s="35" t="e">
        <f>IF('CIRC 01.'!#REF!=95,'CIRC 01.'!#REF!*1000,0)</f>
        <v>#REF!</v>
      </c>
      <c r="C59" s="124"/>
      <c r="D59" s="35" t="e">
        <f>IF('CIRC 01.'!#REF!=70,'CIRC 01.'!#REF!*1000,0)</f>
        <v>#REF!</v>
      </c>
      <c r="E59" s="124"/>
      <c r="F59" s="35" t="e">
        <f>IF('CIRC 01.'!#REF!=50,'CIRC 01.'!#REF!*1000,0)</f>
        <v>#REF!</v>
      </c>
      <c r="G59" s="124"/>
      <c r="H59" s="35" t="e">
        <f>IF('CIRC 01.'!#REF!=35,'CIRC 01.'!#REF!*1000,0)</f>
        <v>#REF!</v>
      </c>
      <c r="I59" s="124"/>
      <c r="J59" s="35" t="e">
        <f>IF('CIRC 01.'!#REF!=25,'CIRC 01.'!#REF!*1000,0)</f>
        <v>#REF!</v>
      </c>
      <c r="K59" s="124"/>
      <c r="L59" s="35" t="e">
        <f>IF('CIRC 01.'!#REF!=16,'CIRC 01.'!#REF!*1000,0)</f>
        <v>#REF!</v>
      </c>
      <c r="M59" s="124"/>
      <c r="N59" s="35" t="e">
        <f>IF('CIRC 01.'!#REF!=10,'CIRC 01.'!#REF!*1000,0)</f>
        <v>#REF!</v>
      </c>
      <c r="O59" s="124"/>
      <c r="P59" s="35" t="e">
        <f>IF('CIRC 01.'!#REF!=6,'CIRC 01.'!#REF!*1000,0)</f>
        <v>#REF!</v>
      </c>
      <c r="Q59" s="124"/>
    </row>
    <row r="60" spans="1:17">
      <c r="A60" s="5" t="e">
        <f>'CIRC 01.'!#REF!</f>
        <v>#REF!</v>
      </c>
      <c r="B60" s="35" t="e">
        <f>IF('CIRC 01.'!#REF!=95,'CIRC 01.'!#REF!*1000,0)</f>
        <v>#REF!</v>
      </c>
      <c r="C60" s="124"/>
      <c r="D60" s="35" t="e">
        <f>IF('CIRC 01.'!#REF!=70,'CIRC 01.'!#REF!*1000,0)</f>
        <v>#REF!</v>
      </c>
      <c r="E60" s="124"/>
      <c r="F60" s="35" t="e">
        <f>IF('CIRC 01.'!#REF!=50,'CIRC 01.'!#REF!*1000,0)</f>
        <v>#REF!</v>
      </c>
      <c r="G60" s="124"/>
      <c r="H60" s="35" t="e">
        <f>IF('CIRC 01.'!#REF!=35,'CIRC 01.'!#REF!*1000,0)</f>
        <v>#REF!</v>
      </c>
      <c r="I60" s="124"/>
      <c r="J60" s="35" t="e">
        <f>IF('CIRC 01.'!#REF!=25,'CIRC 01.'!#REF!*1000,0)</f>
        <v>#REF!</v>
      </c>
      <c r="K60" s="124"/>
      <c r="L60" s="35" t="e">
        <f>IF('CIRC 01.'!#REF!=16,'CIRC 01.'!#REF!*1000,0)</f>
        <v>#REF!</v>
      </c>
      <c r="M60" s="124"/>
      <c r="N60" s="35" t="e">
        <f>IF('CIRC 01.'!#REF!=10,'CIRC 01.'!#REF!*1000,0)</f>
        <v>#REF!</v>
      </c>
      <c r="O60" s="124"/>
      <c r="P60" s="35" t="e">
        <f>IF('CIRC 01.'!#REF!=6,'CIRC 01.'!#REF!*1000,0)</f>
        <v>#REF!</v>
      </c>
      <c r="Q60" s="124"/>
    </row>
    <row r="61" spans="1:17">
      <c r="A61" s="5" t="e">
        <f>'CIRC 01.'!#REF!</f>
        <v>#REF!</v>
      </c>
      <c r="B61" s="35" t="e">
        <f>IF('CIRC 01.'!#REF!=95,'CIRC 01.'!#REF!*1000,0)</f>
        <v>#REF!</v>
      </c>
      <c r="C61" s="124"/>
      <c r="D61" s="35" t="e">
        <f>IF('CIRC 01.'!#REF!=70,'CIRC 01.'!#REF!*1000,0)</f>
        <v>#REF!</v>
      </c>
      <c r="E61" s="124"/>
      <c r="F61" s="35" t="e">
        <f>IF('CIRC 01.'!#REF!=50,'CIRC 01.'!#REF!*1000,0)</f>
        <v>#REF!</v>
      </c>
      <c r="G61" s="124"/>
      <c r="H61" s="35" t="e">
        <f>IF('CIRC 01.'!#REF!=35,'CIRC 01.'!#REF!*1000,0)</f>
        <v>#REF!</v>
      </c>
      <c r="I61" s="124"/>
      <c r="J61" s="35" t="e">
        <f>IF('CIRC 01.'!#REF!=25,'CIRC 01.'!#REF!*1000,0)</f>
        <v>#REF!</v>
      </c>
      <c r="K61" s="124"/>
      <c r="L61" s="35" t="e">
        <f>IF('CIRC 01.'!#REF!=16,'CIRC 01.'!#REF!*1000,0)</f>
        <v>#REF!</v>
      </c>
      <c r="M61" s="124"/>
      <c r="N61" s="35" t="e">
        <f>IF('CIRC 01.'!#REF!=10,'CIRC 01.'!#REF!*1000,0)</f>
        <v>#REF!</v>
      </c>
      <c r="O61" s="124"/>
      <c r="P61" s="35" t="e">
        <f>IF('CIRC 01.'!#REF!=6,'CIRC 01.'!#REF!*1000,0)</f>
        <v>#REF!</v>
      </c>
      <c r="Q61" s="124"/>
    </row>
    <row r="62" spans="1:17">
      <c r="A62" s="5" t="e">
        <f>'CIRC 01.'!#REF!</f>
        <v>#REF!</v>
      </c>
      <c r="B62" s="35">
        <f>IF('CIRC 01.'!H38=95,'CIRC 01.'!B38*1000,0)</f>
        <v>0</v>
      </c>
      <c r="C62" s="124"/>
      <c r="D62" s="35">
        <f>IF('CIRC 01.'!H38=70,'CIRC 01.'!B38*1000,0)</f>
        <v>0</v>
      </c>
      <c r="E62" s="124"/>
      <c r="F62" s="35">
        <f>IF('CIRC 01.'!H38=50,'CIRC 01.'!B38*1000,0)</f>
        <v>0</v>
      </c>
      <c r="G62" s="124"/>
      <c r="H62" s="35">
        <f>IF('CIRC 01.'!H38=35,'CIRC 01.'!B38*1000,0)</f>
        <v>0</v>
      </c>
      <c r="I62" s="124"/>
      <c r="J62" s="35">
        <f>IF('CIRC 01.'!J38=25,'CIRC 01.'!D38*1000,0)</f>
        <v>0</v>
      </c>
      <c r="K62" s="124"/>
      <c r="L62" s="35">
        <f>IF('CIRC 01.'!L38=16,'CIRC 01.'!F38*1000,0)</f>
        <v>0</v>
      </c>
      <c r="M62" s="124"/>
      <c r="N62" s="35">
        <f>IF('CIRC 01.'!N38=10,'CIRC 01.'!H38*1000,0)</f>
        <v>0</v>
      </c>
      <c r="O62" s="124"/>
      <c r="P62" s="35">
        <f>IF('CIRC 01.'!P38=6,'CIRC 01.'!J38*1000,0)</f>
        <v>0</v>
      </c>
      <c r="Q62" s="124"/>
    </row>
    <row r="63" spans="1:17">
      <c r="A63" s="5" t="e">
        <f>'CIRC 01.'!#REF!</f>
        <v>#REF!</v>
      </c>
      <c r="B63" s="35">
        <f>IF('CIRC 01.'!H39=95,'CIRC 01.'!B39*1000,0)</f>
        <v>0</v>
      </c>
      <c r="C63" s="124"/>
      <c r="D63" s="35">
        <f>IF('CIRC 01.'!H39=70,'CIRC 01.'!B39*1000,0)</f>
        <v>0</v>
      </c>
      <c r="E63" s="124"/>
      <c r="F63" s="35">
        <f>IF('CIRC 01.'!H39=50,'CIRC 01.'!B39*1000,0)</f>
        <v>0</v>
      </c>
      <c r="G63" s="124"/>
      <c r="H63" s="35">
        <f>IF('CIRC 01.'!H39=35,'CIRC 01.'!B39*1000,0)</f>
        <v>0</v>
      </c>
      <c r="I63" s="124"/>
      <c r="J63" s="35">
        <f>IF('CIRC 01.'!J39=25,'CIRC 01.'!D39*1000,0)</f>
        <v>0</v>
      </c>
      <c r="K63" s="124"/>
      <c r="L63" s="35">
        <f>IF('CIRC 01.'!L39=16,'CIRC 01.'!F39*1000,0)</f>
        <v>0</v>
      </c>
      <c r="M63" s="124"/>
      <c r="N63" s="35">
        <f>IF('CIRC 01.'!N39=10,'CIRC 01.'!H39*1000,0)</f>
        <v>0</v>
      </c>
      <c r="O63" s="124"/>
      <c r="P63" s="35">
        <f>IF('CIRC 01.'!P39=6,'CIRC 01.'!J39*1000,0)</f>
        <v>0</v>
      </c>
      <c r="Q63" s="124"/>
    </row>
    <row r="64" spans="1:17">
      <c r="A64" s="5" t="e">
        <f>'CIRC 01.'!#REF!</f>
        <v>#REF!</v>
      </c>
      <c r="B64" s="35">
        <f>IF('CIRC 01.'!H40=95,'CIRC 01.'!B40*1000,0)</f>
        <v>0</v>
      </c>
      <c r="C64" s="124"/>
      <c r="D64" s="35">
        <f>IF('CIRC 01.'!H40=70,'CIRC 01.'!B40*1000,0)</f>
        <v>0</v>
      </c>
      <c r="E64" s="124"/>
      <c r="F64" s="35">
        <f>IF('CIRC 01.'!H40=50,'CIRC 01.'!B40*1000,0)</f>
        <v>0</v>
      </c>
      <c r="G64" s="124"/>
      <c r="H64" s="35">
        <f>IF('CIRC 01.'!H40=35,'CIRC 01.'!B40*1000,0)</f>
        <v>0</v>
      </c>
      <c r="I64" s="124"/>
      <c r="J64" s="35">
        <f>IF('CIRC 01.'!J40=25,'CIRC 01.'!D40*1000,0)</f>
        <v>0</v>
      </c>
      <c r="K64" s="124"/>
      <c r="L64" s="35">
        <f>IF('CIRC 01.'!L40=16,'CIRC 01.'!F40*1000,0)</f>
        <v>0</v>
      </c>
      <c r="M64" s="124"/>
      <c r="N64" s="35">
        <f>IF('CIRC 01.'!N40=10,'CIRC 01.'!H40*1000,0)</f>
        <v>0</v>
      </c>
      <c r="O64" s="124"/>
      <c r="P64" s="35">
        <f>IF('CIRC 01.'!P40=6,'CIRC 01.'!J40*1000,0)</f>
        <v>0</v>
      </c>
      <c r="Q64" s="124"/>
    </row>
    <row r="65" spans="1:17">
      <c r="A65" s="5" t="e">
        <f>'CIRC 01.'!#REF!</f>
        <v>#REF!</v>
      </c>
      <c r="B65" s="35" t="e">
        <f>IF('CIRC 01.'!#REF!=95,'CIRC 01.'!#REF!*1000,0)</f>
        <v>#REF!</v>
      </c>
      <c r="C65" s="124"/>
      <c r="D65" s="35" t="e">
        <f>IF('CIRC 01.'!#REF!=70,'CIRC 01.'!#REF!*1000,0)</f>
        <v>#REF!</v>
      </c>
      <c r="E65" s="124"/>
      <c r="F65" s="35" t="e">
        <f>IF('CIRC 01.'!#REF!=50,'CIRC 01.'!#REF!*1000,0)</f>
        <v>#REF!</v>
      </c>
      <c r="G65" s="124"/>
      <c r="H65" s="35" t="e">
        <f>IF('CIRC 01.'!#REF!=35,'CIRC 01.'!#REF!*1000,0)</f>
        <v>#REF!</v>
      </c>
      <c r="I65" s="124"/>
      <c r="J65" s="35" t="e">
        <f>IF('CIRC 01.'!#REF!=25,'CIRC 01.'!#REF!*1000,0)</f>
        <v>#REF!</v>
      </c>
      <c r="K65" s="124"/>
      <c r="L65" s="35" t="e">
        <f>IF('CIRC 01.'!#REF!=16,'CIRC 01.'!#REF!*1000,0)</f>
        <v>#REF!</v>
      </c>
      <c r="M65" s="124"/>
      <c r="N65" s="35" t="e">
        <f>IF('CIRC 01.'!#REF!=10,'CIRC 01.'!#REF!*1000,0)</f>
        <v>#REF!</v>
      </c>
      <c r="O65" s="124"/>
      <c r="P65" s="35" t="e">
        <f>IF('CIRC 01.'!#REF!=6,'CIRC 01.'!#REF!*1000,0)</f>
        <v>#REF!</v>
      </c>
      <c r="Q65" s="124"/>
    </row>
    <row r="66" spans="1:17">
      <c r="A66" s="5" t="e">
        <f>'CIRC 01.'!#REF!</f>
        <v>#REF!</v>
      </c>
      <c r="B66" s="35" t="e">
        <f>IF('CIRC 01.'!#REF!=95,'CIRC 01.'!#REF!*1000,0)</f>
        <v>#REF!</v>
      </c>
      <c r="C66" s="124"/>
      <c r="D66" s="35" t="e">
        <f>IF('CIRC 01.'!#REF!=70,'CIRC 01.'!#REF!*1000,0)</f>
        <v>#REF!</v>
      </c>
      <c r="E66" s="124"/>
      <c r="F66" s="35" t="e">
        <f>IF('CIRC 01.'!#REF!=50,'CIRC 01.'!#REF!*1000,0)</f>
        <v>#REF!</v>
      </c>
      <c r="G66" s="124"/>
      <c r="H66" s="35" t="e">
        <f>IF('CIRC 01.'!#REF!=35,'CIRC 01.'!#REF!*1000,0)</f>
        <v>#REF!</v>
      </c>
      <c r="I66" s="124"/>
      <c r="J66" s="35" t="e">
        <f>IF('CIRC 01.'!#REF!=25,'CIRC 01.'!#REF!*1000,0)</f>
        <v>#REF!</v>
      </c>
      <c r="K66" s="124"/>
      <c r="L66" s="35" t="e">
        <f>IF('CIRC 01.'!#REF!=16,'CIRC 01.'!#REF!*1000,0)</f>
        <v>#REF!</v>
      </c>
      <c r="M66" s="124"/>
      <c r="N66" s="35" t="e">
        <f>IF('CIRC 01.'!#REF!=10,'CIRC 01.'!#REF!*1000,0)</f>
        <v>#REF!</v>
      </c>
      <c r="O66" s="124"/>
      <c r="P66" s="35" t="e">
        <f>IF('CIRC 01.'!#REF!=6,'CIRC 01.'!#REF!*1000,0)</f>
        <v>#REF!</v>
      </c>
      <c r="Q66" s="124"/>
    </row>
    <row r="67" spans="1:17">
      <c r="A67" s="5" t="e">
        <f>'CIRC 01.'!#REF!</f>
        <v>#REF!</v>
      </c>
      <c r="B67" s="35">
        <f>IF('CIRC 01.'!H41=95,'CIRC 01.'!B41*1000,0)</f>
        <v>0</v>
      </c>
      <c r="C67" s="124"/>
      <c r="D67" s="35">
        <f>IF('CIRC 01.'!H41=70,'CIRC 01.'!B41*1000,0)</f>
        <v>0</v>
      </c>
      <c r="E67" s="124"/>
      <c r="F67" s="35">
        <f>IF('CIRC 01.'!H41=50,'CIRC 01.'!B41*1000,0)</f>
        <v>0</v>
      </c>
      <c r="G67" s="124"/>
      <c r="H67" s="35">
        <f>IF('CIRC 01.'!H41=35,'CIRC 01.'!B41*1000,0)</f>
        <v>0</v>
      </c>
      <c r="I67" s="124"/>
      <c r="J67" s="35">
        <f>IF('CIRC 01.'!J41=25,'CIRC 01.'!D41*1000,0)</f>
        <v>0</v>
      </c>
      <c r="K67" s="124"/>
      <c r="L67" s="35">
        <f>IF('CIRC 01.'!L41=16,'CIRC 01.'!F41*1000,0)</f>
        <v>0</v>
      </c>
      <c r="M67" s="124"/>
      <c r="N67" s="35">
        <f>IF('CIRC 01.'!N41=10,'CIRC 01.'!H41*1000,0)</f>
        <v>0</v>
      </c>
      <c r="O67" s="124"/>
      <c r="P67" s="35">
        <f>IF('CIRC 01.'!P41=6,'CIRC 01.'!J41*1000,0)</f>
        <v>0</v>
      </c>
      <c r="Q67" s="124"/>
    </row>
    <row r="68" spans="1:17">
      <c r="A68" s="5" t="e">
        <f>'CIRC 01.'!#REF!</f>
        <v>#REF!</v>
      </c>
      <c r="B68" s="35">
        <f>IF('CIRC 01.'!H42=95,'CIRC 01.'!B42*1000,0)</f>
        <v>0</v>
      </c>
      <c r="C68" s="124"/>
      <c r="D68" s="35">
        <f>IF('CIRC 01.'!H42=70,'CIRC 01.'!B42*1000,0)</f>
        <v>0</v>
      </c>
      <c r="E68" s="124"/>
      <c r="F68" s="35">
        <f>IF('CIRC 01.'!H42=50,'CIRC 01.'!B42*1000,0)</f>
        <v>0</v>
      </c>
      <c r="G68" s="124"/>
      <c r="H68" s="35">
        <f>IF('CIRC 01.'!H42=35,'CIRC 01.'!B42*1000,0)</f>
        <v>0</v>
      </c>
      <c r="I68" s="124"/>
      <c r="J68" s="35">
        <f>IF('CIRC 01.'!J42=25,'CIRC 01.'!D42*1000,0)</f>
        <v>0</v>
      </c>
      <c r="K68" s="124"/>
      <c r="L68" s="35">
        <f>IF('CIRC 01.'!L42=16,'CIRC 01.'!F42*1000,0)</f>
        <v>0</v>
      </c>
      <c r="M68" s="124"/>
      <c r="N68" s="35">
        <f>IF('CIRC 01.'!N42=10,'CIRC 01.'!H42*1000,0)</f>
        <v>0</v>
      </c>
      <c r="O68" s="124"/>
      <c r="P68" s="35">
        <f>IF('CIRC 01.'!P42=6,'CIRC 01.'!J42*1000,0)</f>
        <v>0</v>
      </c>
      <c r="Q68" s="124"/>
    </row>
    <row r="69" spans="1:17">
      <c r="A69" s="5" t="e">
        <f>'CIRC 01.'!#REF!</f>
        <v>#REF!</v>
      </c>
      <c r="B69" s="35">
        <f>IF('CIRC 01.'!H43=95,'CIRC 01.'!B43*1000,0)</f>
        <v>0</v>
      </c>
      <c r="C69" s="124"/>
      <c r="D69" s="35">
        <f>IF('CIRC 01.'!H43=70,'CIRC 01.'!B43*1000,0)</f>
        <v>0</v>
      </c>
      <c r="E69" s="124"/>
      <c r="F69" s="35">
        <f>IF('CIRC 01.'!H43=50,'CIRC 01.'!B43*1000,0)</f>
        <v>0</v>
      </c>
      <c r="G69" s="124"/>
      <c r="H69" s="35">
        <f>IF('CIRC 01.'!H43=35,'CIRC 01.'!B43*1000,0)</f>
        <v>0</v>
      </c>
      <c r="I69" s="124"/>
      <c r="J69" s="35">
        <f>IF('CIRC 01.'!J43=25,'CIRC 01.'!D43*1000,0)</f>
        <v>0</v>
      </c>
      <c r="K69" s="124"/>
      <c r="L69" s="35">
        <f>IF('CIRC 01.'!L43=16,'CIRC 01.'!F43*1000,0)</f>
        <v>0</v>
      </c>
      <c r="M69" s="124"/>
      <c r="N69" s="35">
        <f>IF('CIRC 01.'!N43=10,'CIRC 01.'!H43*1000,0)</f>
        <v>0</v>
      </c>
      <c r="O69" s="124"/>
      <c r="P69" s="35">
        <f>IF('CIRC 01.'!P43=6,'CIRC 01.'!J43*1000,0)</f>
        <v>0</v>
      </c>
      <c r="Q69" s="124"/>
    </row>
    <row r="70" spans="1:17">
      <c r="A70" s="5" t="e">
        <f>'CIRC 01.'!#REF!</f>
        <v>#REF!</v>
      </c>
      <c r="B70" s="35">
        <f>IF('CIRC 01.'!H44=95,'CIRC 01.'!B44*1000,0)</f>
        <v>0</v>
      </c>
      <c r="C70" s="124"/>
      <c r="D70" s="35">
        <f>IF('CIRC 01.'!H44=70,'CIRC 01.'!B44*1000,0)</f>
        <v>0</v>
      </c>
      <c r="E70" s="124"/>
      <c r="F70" s="35">
        <f>IF('CIRC 01.'!H44=50,'CIRC 01.'!B44*1000,0)</f>
        <v>0</v>
      </c>
      <c r="G70" s="124"/>
      <c r="H70" s="35">
        <f>IF('CIRC 01.'!H44=35,'CIRC 01.'!B44*1000,0)</f>
        <v>0</v>
      </c>
      <c r="I70" s="124"/>
      <c r="J70" s="35">
        <f>IF('CIRC 01.'!J44=25,'CIRC 01.'!D44*1000,0)</f>
        <v>0</v>
      </c>
      <c r="K70" s="124"/>
      <c r="L70" s="35">
        <f>IF('CIRC 01.'!L44=16,'CIRC 01.'!F44*1000,0)</f>
        <v>0</v>
      </c>
      <c r="M70" s="124"/>
      <c r="N70" s="35">
        <f>IF('CIRC 01.'!N44=10,'CIRC 01.'!H44*1000,0)</f>
        <v>0</v>
      </c>
      <c r="O70" s="124"/>
      <c r="P70" s="35">
        <f>IF('CIRC 01.'!P44=6,'CIRC 01.'!J44*1000,0)</f>
        <v>0</v>
      </c>
      <c r="Q70" s="124"/>
    </row>
    <row r="71" spans="1:17">
      <c r="A71" s="5" t="e">
        <f>'CIRC 01.'!#REF!</f>
        <v>#REF!</v>
      </c>
      <c r="B71" s="35">
        <f>IF('CIRC 01.'!H45=95,'CIRC 01.'!B45*1000,0)</f>
        <v>0</v>
      </c>
      <c r="C71" s="124"/>
      <c r="D71" s="35">
        <f>IF('CIRC 01.'!H45=70,'CIRC 01.'!B45*1000,0)</f>
        <v>0</v>
      </c>
      <c r="E71" s="124"/>
      <c r="F71" s="35">
        <f>IF('CIRC 01.'!H45=50,'CIRC 01.'!B45*1000,0)</f>
        <v>0</v>
      </c>
      <c r="G71" s="124"/>
      <c r="H71" s="35">
        <f>IF('CIRC 01.'!H45=35,'CIRC 01.'!B45*1000,0)</f>
        <v>0</v>
      </c>
      <c r="I71" s="124"/>
      <c r="J71" s="35">
        <f>IF('CIRC 01.'!J45=25,'CIRC 01.'!D45*1000,0)</f>
        <v>0</v>
      </c>
      <c r="K71" s="124"/>
      <c r="L71" s="35">
        <f>IF('CIRC 01.'!L45=16,'CIRC 01.'!F45*1000,0)</f>
        <v>0</v>
      </c>
      <c r="M71" s="124"/>
      <c r="N71" s="35">
        <f>IF('CIRC 01.'!N45=10,'CIRC 01.'!H45*1000,0)</f>
        <v>0</v>
      </c>
      <c r="O71" s="124"/>
      <c r="P71" s="35">
        <f>IF('CIRC 01.'!P45=6,'CIRC 01.'!J45*1000,0)</f>
        <v>0</v>
      </c>
      <c r="Q71" s="124"/>
    </row>
    <row r="72" spans="1:17">
      <c r="A72" s="5" t="e">
        <f>'CIRC 01.'!#REF!</f>
        <v>#REF!</v>
      </c>
      <c r="B72" s="35">
        <f>IF('CIRC 01.'!H46=95,'CIRC 01.'!B46*1000,0)</f>
        <v>0</v>
      </c>
      <c r="C72" s="124"/>
      <c r="D72" s="35">
        <f>IF('CIRC 01.'!H46=70,'CIRC 01.'!B46*1000,0)</f>
        <v>0</v>
      </c>
      <c r="E72" s="124"/>
      <c r="F72" s="35">
        <f>IF('CIRC 01.'!H46=50,'CIRC 01.'!B46*1000,0)</f>
        <v>0</v>
      </c>
      <c r="G72" s="124"/>
      <c r="H72" s="35">
        <f>IF('CIRC 01.'!H46=35,'CIRC 01.'!B46*1000,0)</f>
        <v>0</v>
      </c>
      <c r="I72" s="124"/>
      <c r="J72" s="35">
        <f>IF('CIRC 01.'!J46=25,'CIRC 01.'!D46*1000,0)</f>
        <v>0</v>
      </c>
      <c r="K72" s="124"/>
      <c r="L72" s="35">
        <f>IF('CIRC 01.'!L46=16,'CIRC 01.'!F46*1000,0)</f>
        <v>0</v>
      </c>
      <c r="M72" s="124"/>
      <c r="N72" s="35">
        <f>IF('CIRC 01.'!N46=10,'CIRC 01.'!H46*1000,0)</f>
        <v>0</v>
      </c>
      <c r="O72" s="124"/>
      <c r="P72" s="35">
        <f>IF('CIRC 01.'!P46=6,'CIRC 01.'!J46*1000,0)</f>
        <v>0</v>
      </c>
      <c r="Q72" s="124"/>
    </row>
    <row r="73" spans="1:17">
      <c r="A73" s="5" t="e">
        <f>'CIRC 01.'!#REF!</f>
        <v>#REF!</v>
      </c>
      <c r="B73" s="35">
        <f>IF('CIRC 01.'!H47=95,'CIRC 01.'!B47*1000,0)</f>
        <v>0</v>
      </c>
      <c r="C73" s="124"/>
      <c r="D73" s="35">
        <f>IF('CIRC 01.'!H47=70,'CIRC 01.'!B47*1000,0)</f>
        <v>0</v>
      </c>
      <c r="E73" s="124"/>
      <c r="F73" s="35">
        <f>IF('CIRC 01.'!H47=50,'CIRC 01.'!B47*1000,0)</f>
        <v>0</v>
      </c>
      <c r="G73" s="124"/>
      <c r="H73" s="35">
        <f>IF('CIRC 01.'!H47=35,'CIRC 01.'!B47*1000,0)</f>
        <v>0</v>
      </c>
      <c r="I73" s="124"/>
      <c r="J73" s="35">
        <f>IF('CIRC 01.'!J47=25,'CIRC 01.'!D47*1000,0)</f>
        <v>0</v>
      </c>
      <c r="K73" s="124"/>
      <c r="L73" s="35">
        <f>IF('CIRC 01.'!L47=16,'CIRC 01.'!F47*1000,0)</f>
        <v>0</v>
      </c>
      <c r="M73" s="124"/>
      <c r="N73" s="35">
        <f>IF('CIRC 01.'!N47=10,'CIRC 01.'!H47*1000,0)</f>
        <v>0</v>
      </c>
      <c r="O73" s="124"/>
      <c r="P73" s="35">
        <f>IF('CIRC 01.'!P47=6,'CIRC 01.'!J47*1000,0)</f>
        <v>0</v>
      </c>
      <c r="Q73" s="124"/>
    </row>
    <row r="74" spans="1:17">
      <c r="A74" s="5" t="e">
        <f>'CIRC 01.'!#REF!</f>
        <v>#REF!</v>
      </c>
      <c r="B74" s="35">
        <f>IF('CIRC 01.'!H48=95,'CIRC 01.'!B48*1000,0)</f>
        <v>0</v>
      </c>
      <c r="C74" s="124"/>
      <c r="D74" s="35">
        <f>IF('CIRC 01.'!H48=70,'CIRC 01.'!B48*1000,0)</f>
        <v>0</v>
      </c>
      <c r="E74" s="124"/>
      <c r="F74" s="35">
        <f>IF('CIRC 01.'!H48=50,'CIRC 01.'!B48*1000,0)</f>
        <v>0</v>
      </c>
      <c r="G74" s="124"/>
      <c r="H74" s="35">
        <f>IF('CIRC 01.'!H48=35,'CIRC 01.'!B48*1000,0)</f>
        <v>0</v>
      </c>
      <c r="I74" s="124"/>
      <c r="J74" s="35">
        <f>IF('CIRC 01.'!J48=25,'CIRC 01.'!D48*1000,0)</f>
        <v>0</v>
      </c>
      <c r="K74" s="124"/>
      <c r="L74" s="35">
        <f>IF('CIRC 01.'!L48=16,'CIRC 01.'!F48*1000,0)</f>
        <v>0</v>
      </c>
      <c r="M74" s="124"/>
      <c r="N74" s="35">
        <f>IF('CIRC 01.'!N48=10,'CIRC 01.'!H48*1000,0)</f>
        <v>0</v>
      </c>
      <c r="O74" s="124"/>
      <c r="P74" s="35">
        <f>IF('CIRC 01.'!P48=6,'CIRC 01.'!J48*1000,0)</f>
        <v>0</v>
      </c>
      <c r="Q74" s="124"/>
    </row>
    <row r="75" spans="1:17">
      <c r="A75" s="5" t="e">
        <f>'CIRC 01.'!#REF!</f>
        <v>#REF!</v>
      </c>
      <c r="B75" s="35">
        <f>IF('CIRC 01.'!H49=95,'CIRC 01.'!B49*1000,0)</f>
        <v>0</v>
      </c>
      <c r="C75" s="124"/>
      <c r="D75" s="35">
        <f>IF('CIRC 01.'!H49=70,'CIRC 01.'!B49*1000,0)</f>
        <v>0</v>
      </c>
      <c r="E75" s="124"/>
      <c r="F75" s="35">
        <f>IF('CIRC 01.'!H49=50,'CIRC 01.'!B49*1000,0)</f>
        <v>0</v>
      </c>
      <c r="G75" s="124"/>
      <c r="H75" s="35">
        <f>IF('CIRC 01.'!H49=35,'CIRC 01.'!B49*1000,0)</f>
        <v>0</v>
      </c>
      <c r="I75" s="124"/>
      <c r="J75" s="35">
        <f>IF('CIRC 01.'!J49=25,'CIRC 01.'!D49*1000,0)</f>
        <v>0</v>
      </c>
      <c r="K75" s="124"/>
      <c r="L75" s="35">
        <f>IF('CIRC 01.'!L49=16,'CIRC 01.'!F49*1000,0)</f>
        <v>0</v>
      </c>
      <c r="M75" s="124"/>
      <c r="N75" s="35">
        <f>IF('CIRC 01.'!N49=10,'CIRC 01.'!H49*1000,0)</f>
        <v>0</v>
      </c>
      <c r="O75" s="124"/>
      <c r="P75" s="35">
        <f>IF('CIRC 01.'!P49=6,'CIRC 01.'!J49*1000,0)</f>
        <v>0</v>
      </c>
      <c r="Q75" s="124"/>
    </row>
    <row r="76" spans="1:17">
      <c r="A76" s="5" t="e">
        <f>'CIRC 01.'!#REF!</f>
        <v>#REF!</v>
      </c>
      <c r="B76" s="35">
        <f>IF('CIRC 01.'!H50=95,'CIRC 01.'!B50*1000,0)</f>
        <v>0</v>
      </c>
      <c r="C76" s="124"/>
      <c r="D76" s="35">
        <f>IF('CIRC 01.'!H50=70,'CIRC 01.'!B50*1000,0)</f>
        <v>0</v>
      </c>
      <c r="E76" s="124"/>
      <c r="F76" s="35">
        <f>IF('CIRC 01.'!H50=50,'CIRC 01.'!B50*1000,0)</f>
        <v>0</v>
      </c>
      <c r="G76" s="124"/>
      <c r="H76" s="35">
        <f>IF('CIRC 01.'!H50=35,'CIRC 01.'!B50*1000,0)</f>
        <v>0</v>
      </c>
      <c r="I76" s="124"/>
      <c r="J76" s="35">
        <f>IF('CIRC 01.'!J50=25,'CIRC 01.'!D50*1000,0)</f>
        <v>0</v>
      </c>
      <c r="K76" s="124"/>
      <c r="L76" s="35">
        <f>IF('CIRC 01.'!L50=16,'CIRC 01.'!F50*1000,0)</f>
        <v>0</v>
      </c>
      <c r="M76" s="124"/>
      <c r="N76" s="35">
        <f>IF('CIRC 01.'!N50=10,'CIRC 01.'!H50*1000,0)</f>
        <v>0</v>
      </c>
      <c r="O76" s="124"/>
      <c r="P76" s="35">
        <f>IF('CIRC 01.'!P50=6,'CIRC 01.'!J50*1000,0)</f>
        <v>0</v>
      </c>
      <c r="Q76" s="124"/>
    </row>
    <row r="77" spans="1:17">
      <c r="A77" s="5" t="e">
        <f>'CIRC 01.'!#REF!</f>
        <v>#REF!</v>
      </c>
      <c r="B77" s="35">
        <f>IF('CIRC 01.'!H51=95,'CIRC 01.'!B51*1000,0)</f>
        <v>0</v>
      </c>
      <c r="C77" s="124"/>
      <c r="D77" s="35">
        <f>IF('CIRC 01.'!H51=70,'CIRC 01.'!B51*1000,0)</f>
        <v>0</v>
      </c>
      <c r="E77" s="124"/>
      <c r="F77" s="35">
        <f>IF('CIRC 01.'!H51=50,'CIRC 01.'!B51*1000,0)</f>
        <v>0</v>
      </c>
      <c r="G77" s="124"/>
      <c r="H77" s="35">
        <f>IF('CIRC 01.'!H51=35,'CIRC 01.'!B51*1000,0)</f>
        <v>0</v>
      </c>
      <c r="I77" s="124"/>
      <c r="J77" s="35">
        <f>IF('CIRC 01.'!J51=25,'CIRC 01.'!D51*1000,0)</f>
        <v>0</v>
      </c>
      <c r="K77" s="124"/>
      <c r="L77" s="35">
        <f>IF('CIRC 01.'!L51=16,'CIRC 01.'!F51*1000,0)</f>
        <v>0</v>
      </c>
      <c r="M77" s="124"/>
      <c r="N77" s="35">
        <f>IF('CIRC 01.'!N51=10,'CIRC 01.'!H51*1000,0)</f>
        <v>0</v>
      </c>
      <c r="O77" s="124"/>
      <c r="P77" s="35">
        <f>IF('CIRC 01.'!P51=6,'CIRC 01.'!J51*1000,0)</f>
        <v>0</v>
      </c>
      <c r="Q77" s="124"/>
    </row>
    <row r="78" spans="1:17">
      <c r="A78" s="5" t="e">
        <f>'CIRC 01.'!#REF!</f>
        <v>#REF!</v>
      </c>
      <c r="B78" s="35">
        <f>IF('CIRC 01.'!H52=95,'CIRC 01.'!B52*1000,0)</f>
        <v>0</v>
      </c>
      <c r="C78" s="124"/>
      <c r="D78" s="35">
        <f>IF('CIRC 01.'!H52=70,'CIRC 01.'!B52*1000,0)</f>
        <v>0</v>
      </c>
      <c r="E78" s="124"/>
      <c r="F78" s="35">
        <f>IF('CIRC 01.'!H52=50,'CIRC 01.'!B52*1000,0)</f>
        <v>0</v>
      </c>
      <c r="G78" s="124"/>
      <c r="H78" s="35">
        <f>IF('CIRC 01.'!H52=35,'CIRC 01.'!B52*1000,0)</f>
        <v>0</v>
      </c>
      <c r="I78" s="124"/>
      <c r="J78" s="35">
        <f>IF('CIRC 01.'!J52=25,'CIRC 01.'!D52*1000,0)</f>
        <v>0</v>
      </c>
      <c r="K78" s="124"/>
      <c r="L78" s="35">
        <f>IF('CIRC 01.'!L52=16,'CIRC 01.'!F52*1000,0)</f>
        <v>0</v>
      </c>
      <c r="M78" s="124"/>
      <c r="N78" s="35">
        <f>IF('CIRC 01.'!N52=10,'CIRC 01.'!H52*1000,0)</f>
        <v>0</v>
      </c>
      <c r="O78" s="124"/>
      <c r="P78" s="35">
        <f>IF('CIRC 01.'!P52=6,'CIRC 01.'!J52*1000,0)</f>
        <v>0</v>
      </c>
      <c r="Q78" s="124"/>
    </row>
    <row r="79" spans="1:17">
      <c r="A79" s="5" t="e">
        <f>'CIRC 01.'!#REF!</f>
        <v>#REF!</v>
      </c>
      <c r="B79" s="35">
        <f>IF('CIRC 01.'!H53=95,'CIRC 01.'!B53*1000,0)</f>
        <v>0</v>
      </c>
      <c r="C79" s="124"/>
      <c r="D79" s="35">
        <f>IF('CIRC 01.'!H53=70,'CIRC 01.'!B53*1000,0)</f>
        <v>0</v>
      </c>
      <c r="E79" s="124"/>
      <c r="F79" s="35">
        <f>IF('CIRC 01.'!H53=50,'CIRC 01.'!B53*1000,0)</f>
        <v>0</v>
      </c>
      <c r="G79" s="124"/>
      <c r="H79" s="35">
        <f>IF('CIRC 01.'!H53=35,'CIRC 01.'!B53*1000,0)</f>
        <v>0</v>
      </c>
      <c r="I79" s="124"/>
      <c r="J79" s="35">
        <f>IF('CIRC 01.'!J53=25,'CIRC 01.'!D53*1000,0)</f>
        <v>0</v>
      </c>
      <c r="K79" s="124"/>
      <c r="L79" s="35">
        <f>IF('CIRC 01.'!L53=16,'CIRC 01.'!F53*1000,0)</f>
        <v>0</v>
      </c>
      <c r="M79" s="124"/>
      <c r="N79" s="35">
        <f>IF('CIRC 01.'!N53=10,'CIRC 01.'!H53*1000,0)</f>
        <v>0</v>
      </c>
      <c r="O79" s="124"/>
      <c r="P79" s="35">
        <f>IF('CIRC 01.'!P53=6,'CIRC 01.'!J53*1000,0)</f>
        <v>0</v>
      </c>
      <c r="Q79" s="124"/>
    </row>
    <row r="80" spans="1:17">
      <c r="A80" s="5" t="e">
        <f>'CIRC 01.'!#REF!</f>
        <v>#REF!</v>
      </c>
      <c r="B80" s="35">
        <f>IF('CIRC 01.'!H54=95,'CIRC 01.'!B54*1000,0)</f>
        <v>0</v>
      </c>
      <c r="C80" s="124"/>
      <c r="D80" s="35">
        <f>IF('CIRC 01.'!H54=70,'CIRC 01.'!B54*1000,0)</f>
        <v>0</v>
      </c>
      <c r="E80" s="124"/>
      <c r="F80" s="35">
        <f>IF('CIRC 01.'!H54=50,'CIRC 01.'!B54*1000,0)</f>
        <v>0</v>
      </c>
      <c r="G80" s="124"/>
      <c r="H80" s="35">
        <f>IF('CIRC 01.'!H54=35,'CIRC 01.'!B54*1000,0)</f>
        <v>0</v>
      </c>
      <c r="I80" s="124"/>
      <c r="J80" s="35">
        <f>IF('CIRC 01.'!J54=25,'CIRC 01.'!D54*1000,0)</f>
        <v>0</v>
      </c>
      <c r="K80" s="124"/>
      <c r="L80" s="35">
        <f>IF('CIRC 01.'!L54=16,'CIRC 01.'!F54*1000,0)</f>
        <v>0</v>
      </c>
      <c r="M80" s="124"/>
      <c r="N80" s="35">
        <f>IF('CIRC 01.'!N54=10,'CIRC 01.'!H54*1000,0)</f>
        <v>0</v>
      </c>
      <c r="O80" s="124"/>
      <c r="P80" s="35">
        <f>IF('CIRC 01.'!P54=6,'CIRC 01.'!J54*1000,0)</f>
        <v>0</v>
      </c>
      <c r="Q80" s="124"/>
    </row>
    <row r="81" spans="1:17">
      <c r="A81" s="5" t="e">
        <f>'CIRC 01.'!#REF!</f>
        <v>#REF!</v>
      </c>
      <c r="B81" s="35">
        <f>IF('CIRC 01.'!H55=95,'CIRC 01.'!B55*1000,0)</f>
        <v>0</v>
      </c>
      <c r="C81" s="124"/>
      <c r="D81" s="35">
        <f>IF('CIRC 01.'!H55=70,'CIRC 01.'!B55*1000,0)</f>
        <v>0</v>
      </c>
      <c r="E81" s="124"/>
      <c r="F81" s="35">
        <f>IF('CIRC 01.'!H55=50,'CIRC 01.'!B55*1000,0)</f>
        <v>0</v>
      </c>
      <c r="G81" s="124"/>
      <c r="H81" s="35">
        <f>IF('CIRC 01.'!H55=35,'CIRC 01.'!B55*1000,0)</f>
        <v>0</v>
      </c>
      <c r="I81" s="124"/>
      <c r="J81" s="35">
        <f>IF('CIRC 01.'!J55=25,'CIRC 01.'!D55*1000,0)</f>
        <v>0</v>
      </c>
      <c r="K81" s="124"/>
      <c r="L81" s="35">
        <f>IF('CIRC 01.'!L55=16,'CIRC 01.'!F55*1000,0)</f>
        <v>0</v>
      </c>
      <c r="M81" s="124"/>
      <c r="N81" s="35">
        <f>IF('CIRC 01.'!N55=10,'CIRC 01.'!H55*1000,0)</f>
        <v>0</v>
      </c>
      <c r="O81" s="124"/>
      <c r="P81" s="35">
        <f>IF('CIRC 01.'!P55=6,'CIRC 01.'!J55*1000,0)</f>
        <v>0</v>
      </c>
      <c r="Q81" s="124"/>
    </row>
    <row r="82" spans="1:17">
      <c r="A82" s="5" t="e">
        <f>'CIRC 01.'!#REF!</f>
        <v>#REF!</v>
      </c>
      <c r="B82" s="35">
        <f>IF('CIRC 01.'!H56=95,'CIRC 01.'!B56*1000,0)</f>
        <v>0</v>
      </c>
      <c r="C82" s="124"/>
      <c r="D82" s="35">
        <f>IF('CIRC 01.'!H56=70,'CIRC 01.'!B56*1000,0)</f>
        <v>0</v>
      </c>
      <c r="E82" s="124"/>
      <c r="F82" s="35">
        <f>IF('CIRC 01.'!H56=50,'CIRC 01.'!B56*1000,0)</f>
        <v>0</v>
      </c>
      <c r="G82" s="124"/>
      <c r="H82" s="35">
        <f>IF('CIRC 01.'!H56=35,'CIRC 01.'!B56*1000,0)</f>
        <v>0</v>
      </c>
      <c r="I82" s="124"/>
      <c r="J82" s="35">
        <f>IF('CIRC 01.'!J56=25,'CIRC 01.'!D56*1000,0)</f>
        <v>0</v>
      </c>
      <c r="K82" s="124"/>
      <c r="L82" s="35">
        <f>IF('CIRC 01.'!L56=16,'CIRC 01.'!F56*1000,0)</f>
        <v>0</v>
      </c>
      <c r="M82" s="124"/>
      <c r="N82" s="35">
        <f>IF('CIRC 01.'!N56=10,'CIRC 01.'!H56*1000,0)</f>
        <v>0</v>
      </c>
      <c r="O82" s="124"/>
      <c r="P82" s="35">
        <f>IF('CIRC 01.'!P56=6,'CIRC 01.'!J56*1000,0)</f>
        <v>0</v>
      </c>
      <c r="Q82" s="124"/>
    </row>
    <row r="83" spans="1:17">
      <c r="A83" s="5" t="e">
        <f>'CIRC 01.'!#REF!</f>
        <v>#REF!</v>
      </c>
      <c r="B83" s="35">
        <f>IF('CIRC 01.'!H57=95,'CIRC 01.'!B57*1000,0)</f>
        <v>0</v>
      </c>
      <c r="C83" s="124"/>
      <c r="D83" s="35">
        <f>IF('CIRC 01.'!H57=70,'CIRC 01.'!B57*1000,0)</f>
        <v>0</v>
      </c>
      <c r="E83" s="124"/>
      <c r="F83" s="35">
        <f>IF('CIRC 01.'!H57=50,'CIRC 01.'!B57*1000,0)</f>
        <v>0</v>
      </c>
      <c r="G83" s="124"/>
      <c r="H83" s="35">
        <f>IF('CIRC 01.'!H57=35,'CIRC 01.'!B57*1000,0)</f>
        <v>0</v>
      </c>
      <c r="I83" s="124"/>
      <c r="J83" s="35">
        <f>IF('CIRC 01.'!J57=25,'CIRC 01.'!D57*1000,0)</f>
        <v>0</v>
      </c>
      <c r="K83" s="124"/>
      <c r="L83" s="35">
        <f>IF('CIRC 01.'!L57=16,'CIRC 01.'!F57*1000,0)</f>
        <v>0</v>
      </c>
      <c r="M83" s="124"/>
      <c r="N83" s="35">
        <f>IF('CIRC 01.'!N57=10,'CIRC 01.'!H57*1000,0)</f>
        <v>0</v>
      </c>
      <c r="O83" s="124"/>
      <c r="P83" s="35">
        <f>IF('CIRC 01.'!P57=6,'CIRC 01.'!J57*1000,0)</f>
        <v>0</v>
      </c>
      <c r="Q83" s="124"/>
    </row>
    <row r="84" spans="1:17">
      <c r="A84" s="5" t="e">
        <f>'CIRC 01.'!#REF!</f>
        <v>#REF!</v>
      </c>
      <c r="B84" s="35">
        <f>IF('CIRC 01.'!H58=95,'CIRC 01.'!B58*1000,0)</f>
        <v>0</v>
      </c>
      <c r="C84" s="124"/>
      <c r="D84" s="35">
        <f>IF('CIRC 01.'!H58=70,'CIRC 01.'!B58*1000,0)</f>
        <v>0</v>
      </c>
      <c r="E84" s="124"/>
      <c r="F84" s="35">
        <f>IF('CIRC 01.'!H58=50,'CIRC 01.'!B58*1000,0)</f>
        <v>0</v>
      </c>
      <c r="G84" s="124"/>
      <c r="H84" s="35">
        <f>IF('CIRC 01.'!H58=35,'CIRC 01.'!B58*1000,0)</f>
        <v>0</v>
      </c>
      <c r="I84" s="124"/>
      <c r="J84" s="35">
        <f>IF('CIRC 01.'!J58=25,'CIRC 01.'!D58*1000,0)</f>
        <v>0</v>
      </c>
      <c r="K84" s="124"/>
      <c r="L84" s="35">
        <f>IF('CIRC 01.'!L58=16,'CIRC 01.'!F58*1000,0)</f>
        <v>0</v>
      </c>
      <c r="M84" s="124"/>
      <c r="N84" s="35">
        <f>IF('CIRC 01.'!N58=10,'CIRC 01.'!H58*1000,0)</f>
        <v>0</v>
      </c>
      <c r="O84" s="124"/>
      <c r="P84" s="35">
        <f>IF('CIRC 01.'!P58=6,'CIRC 01.'!J58*1000,0)</f>
        <v>0</v>
      </c>
      <c r="Q84" s="124"/>
    </row>
    <row r="85" spans="1:17">
      <c r="A85" s="5" t="e">
        <f>'CIRC 01.'!#REF!</f>
        <v>#REF!</v>
      </c>
      <c r="B85" s="35">
        <f>IF('CIRC 01.'!H59=95,'CIRC 01.'!B59*1000,0)</f>
        <v>0</v>
      </c>
      <c r="C85" s="124"/>
      <c r="D85" s="35">
        <f>IF('CIRC 01.'!H59=70,'CIRC 01.'!B59*1000,0)</f>
        <v>0</v>
      </c>
      <c r="E85" s="124"/>
      <c r="F85" s="35">
        <f>IF('CIRC 01.'!H59=50,'CIRC 01.'!B59*1000,0)</f>
        <v>0</v>
      </c>
      <c r="G85" s="124"/>
      <c r="H85" s="35">
        <f>IF('CIRC 01.'!H59=35,'CIRC 01.'!B59*1000,0)</f>
        <v>0</v>
      </c>
      <c r="I85" s="124"/>
      <c r="J85" s="35">
        <f>IF('CIRC 01.'!J59=25,'CIRC 01.'!D59*1000,0)</f>
        <v>0</v>
      </c>
      <c r="K85" s="124"/>
      <c r="L85" s="35">
        <f>IF('CIRC 01.'!L59=16,'CIRC 01.'!F59*1000,0)</f>
        <v>0</v>
      </c>
      <c r="M85" s="124"/>
      <c r="N85" s="35">
        <f>IF('CIRC 01.'!N59=10,'CIRC 01.'!H59*1000,0)</f>
        <v>0</v>
      </c>
      <c r="O85" s="124"/>
      <c r="P85" s="35">
        <f>IF('CIRC 01.'!P59=6,'CIRC 01.'!J59*1000,0)</f>
        <v>0</v>
      </c>
      <c r="Q85" s="124"/>
    </row>
    <row r="86" spans="1:17">
      <c r="A86" s="5" t="e">
        <f>'CIRC 01.'!#REF!</f>
        <v>#REF!</v>
      </c>
      <c r="B86" s="35">
        <f>IF('CIRC 01.'!H60=95,'CIRC 01.'!B60*1000,0)</f>
        <v>0</v>
      </c>
      <c r="C86" s="124"/>
      <c r="D86" s="35">
        <f>IF('CIRC 01.'!H60=70,'CIRC 01.'!B60*1000,0)</f>
        <v>0</v>
      </c>
      <c r="E86" s="124"/>
      <c r="F86" s="35">
        <f>IF('CIRC 01.'!H60=50,'CIRC 01.'!B60*1000,0)</f>
        <v>0</v>
      </c>
      <c r="G86" s="124"/>
      <c r="H86" s="35">
        <f>IF('CIRC 01.'!H60=35,'CIRC 01.'!B60*1000,0)</f>
        <v>0</v>
      </c>
      <c r="I86" s="124"/>
      <c r="J86" s="35">
        <f>IF('CIRC 01.'!J60=25,'CIRC 01.'!D60*1000,0)</f>
        <v>0</v>
      </c>
      <c r="K86" s="124"/>
      <c r="L86" s="35">
        <f>IF('CIRC 01.'!L60=16,'CIRC 01.'!F60*1000,0)</f>
        <v>0</v>
      </c>
      <c r="M86" s="124"/>
      <c r="N86" s="35">
        <f>IF('CIRC 01.'!N60=10,'CIRC 01.'!H60*1000,0)</f>
        <v>0</v>
      </c>
      <c r="O86" s="124"/>
      <c r="P86" s="35">
        <f>IF('CIRC 01.'!P60=6,'CIRC 01.'!J60*1000,0)</f>
        <v>0</v>
      </c>
      <c r="Q86" s="124"/>
    </row>
    <row r="87" spans="1:17">
      <c r="A87" s="5" t="e">
        <f>'CIRC 01.'!#REF!</f>
        <v>#REF!</v>
      </c>
      <c r="B87" s="35">
        <f>IF('CIRC 01.'!H61=95,'CIRC 01.'!B61*1000,0)</f>
        <v>0</v>
      </c>
      <c r="C87" s="124"/>
      <c r="D87" s="35">
        <f>IF('CIRC 01.'!H61=70,'CIRC 01.'!B61*1000,0)</f>
        <v>0</v>
      </c>
      <c r="E87" s="124"/>
      <c r="F87" s="35">
        <f>IF('CIRC 01.'!H61=50,'CIRC 01.'!B61*1000,0)</f>
        <v>0</v>
      </c>
      <c r="G87" s="124"/>
      <c r="H87" s="35">
        <f>IF('CIRC 01.'!H61=35,'CIRC 01.'!B61*1000,0)</f>
        <v>0</v>
      </c>
      <c r="I87" s="124"/>
      <c r="J87" s="35">
        <f>IF('CIRC 01.'!J61=25,'CIRC 01.'!D61*1000,0)</f>
        <v>0</v>
      </c>
      <c r="K87" s="124"/>
      <c r="L87" s="35">
        <f>IF('CIRC 01.'!L61=16,'CIRC 01.'!F61*1000,0)</f>
        <v>0</v>
      </c>
      <c r="M87" s="124"/>
      <c r="N87" s="35">
        <f>IF('CIRC 01.'!N61=10,'CIRC 01.'!H61*1000,0)</f>
        <v>0</v>
      </c>
      <c r="O87" s="124"/>
      <c r="P87" s="35">
        <f>IF('CIRC 01.'!P61=6,'CIRC 01.'!J61*1000,0)</f>
        <v>0</v>
      </c>
      <c r="Q87" s="124"/>
    </row>
    <row r="88" spans="1:17">
      <c r="A88" s="5" t="e">
        <f>'CIRC 01.'!#REF!</f>
        <v>#REF!</v>
      </c>
      <c r="B88" s="35">
        <f>IF('CIRC 01.'!H62=95,'CIRC 01.'!B62*1000,0)</f>
        <v>0</v>
      </c>
      <c r="C88" s="124"/>
      <c r="D88" s="35">
        <f>IF('CIRC 01.'!H62=70,'CIRC 01.'!B62*1000,0)</f>
        <v>0</v>
      </c>
      <c r="E88" s="124"/>
      <c r="F88" s="35">
        <f>IF('CIRC 01.'!H62=50,'CIRC 01.'!B62*1000,0)</f>
        <v>0</v>
      </c>
      <c r="G88" s="124"/>
      <c r="H88" s="35">
        <f>IF('CIRC 01.'!H62=35,'CIRC 01.'!B62*1000,0)</f>
        <v>0</v>
      </c>
      <c r="I88" s="124"/>
      <c r="J88" s="35">
        <f>IF('CIRC 01.'!J62=25,'CIRC 01.'!D62*1000,0)</f>
        <v>0</v>
      </c>
      <c r="K88" s="124"/>
      <c r="L88" s="35">
        <f>IF('CIRC 01.'!L62=16,'CIRC 01.'!F62*1000,0)</f>
        <v>0</v>
      </c>
      <c r="M88" s="124"/>
      <c r="N88" s="35">
        <f>IF('CIRC 01.'!N62=10,'CIRC 01.'!H62*1000,0)</f>
        <v>0</v>
      </c>
      <c r="O88" s="124"/>
      <c r="P88" s="35">
        <f>IF('CIRC 01.'!P62=6,'CIRC 01.'!J62*1000,0)</f>
        <v>0</v>
      </c>
      <c r="Q88" s="124"/>
    </row>
  </sheetData>
  <mergeCells count="8">
    <mergeCell ref="Q3:Q88"/>
    <mergeCell ref="C3:C88"/>
    <mergeCell ref="E3:E88"/>
    <mergeCell ref="G3:G88"/>
    <mergeCell ref="I3:I88"/>
    <mergeCell ref="K3:K88"/>
    <mergeCell ref="M3:M88"/>
    <mergeCell ref="O3:O88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CIRC 01.</vt:lpstr>
      <vt:lpstr>Quant. Condutores e eletrodutos</vt:lpstr>
      <vt:lpstr>Plan1</vt:lpstr>
      <vt:lpstr>'CIRC 01.'!Area_de_impressao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2021-11-30T17:30:42Z</cp:lastPrinted>
  <dcterms:created xsi:type="dcterms:W3CDTF">2011-11-10T20:30:43Z</dcterms:created>
  <dcterms:modified xsi:type="dcterms:W3CDTF">2021-11-30T18:19:16Z</dcterms:modified>
</cp:coreProperties>
</file>